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xr:revisionPtr revIDLastSave="0" documentId="8_{D3928043-6AFA-488C-A255-26229248CEA3}" xr6:coauthVersionLast="47" xr6:coauthVersionMax="47" xr10:uidLastSave="{00000000-0000-0000-0000-000000000000}"/>
  <bookViews>
    <workbookView xWindow="-120" yWindow="-120" windowWidth="29040" windowHeight="15720" firstSheet="1" activeTab="9" xr2:uid="{00000000-000D-0000-FFFF-FFFF00000000}"/>
  </bookViews>
  <sheets>
    <sheet name="工作表1" sheetId="1" r:id="rId1"/>
    <sheet name="工作表2" sheetId="2" r:id="rId2"/>
    <sheet name="工作表5" sheetId="5" r:id="rId3"/>
    <sheet name="工作表3" sheetId="3" r:id="rId4"/>
    <sheet name="工作表4" sheetId="4" r:id="rId5"/>
    <sheet name="工作表6" sheetId="6" r:id="rId6"/>
    <sheet name="工作表7" sheetId="7" r:id="rId7"/>
    <sheet name="工作表11" sheetId="11" r:id="rId8"/>
    <sheet name="工作表8" sheetId="8" r:id="rId9"/>
    <sheet name="工作表9" sheetId="9" r:id="rId10"/>
    <sheet name="工作表10" sheetId="10" r:id="rId11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2" i="10" l="1"/>
  <c r="C31" i="10"/>
  <c r="C30" i="10"/>
  <c r="C29" i="10"/>
  <c r="C28" i="10"/>
  <c r="C27" i="10"/>
  <c r="C26" i="10"/>
  <c r="C25" i="10"/>
  <c r="C24" i="10"/>
  <c r="C23" i="10"/>
  <c r="C22" i="10"/>
  <c r="C21" i="10"/>
  <c r="C20" i="10"/>
  <c r="C19" i="10"/>
  <c r="C18" i="10"/>
  <c r="C17" i="10"/>
  <c r="C16" i="10"/>
  <c r="C15" i="10"/>
  <c r="C14" i="10"/>
  <c r="C13" i="10"/>
  <c r="C12" i="10"/>
  <c r="C11" i="10"/>
  <c r="C10" i="10"/>
  <c r="C9" i="10"/>
  <c r="C8" i="10"/>
  <c r="C7" i="10"/>
  <c r="C6" i="10"/>
  <c r="C5" i="10"/>
  <c r="C4" i="10"/>
  <c r="C3" i="10"/>
  <c r="C2" i="10"/>
  <c r="C1" i="10"/>
  <c r="C1" i="7"/>
  <c r="F1" i="7" s="1"/>
  <c r="H11" i="7"/>
  <c r="H10" i="7"/>
  <c r="H9" i="7"/>
  <c r="H8" i="7"/>
  <c r="H7" i="7"/>
  <c r="H6" i="7"/>
  <c r="H5" i="7"/>
  <c r="H4" i="7"/>
  <c r="H3" i="7"/>
  <c r="H2" i="7"/>
  <c r="H1" i="7"/>
  <c r="G11" i="7"/>
  <c r="G10" i="7"/>
  <c r="G9" i="7"/>
  <c r="G8" i="7"/>
  <c r="G7" i="7"/>
  <c r="G6" i="7"/>
  <c r="G5" i="7"/>
  <c r="G4" i="7"/>
  <c r="G3" i="7"/>
  <c r="G2" i="7"/>
  <c r="G1" i="7"/>
  <c r="F11" i="7"/>
  <c r="F10" i="7"/>
  <c r="F9" i="7"/>
  <c r="F8" i="7"/>
  <c r="F7" i="7"/>
  <c r="F6" i="7"/>
  <c r="F5" i="7"/>
  <c r="F4" i="7"/>
  <c r="F3" i="7"/>
  <c r="F2" i="7"/>
  <c r="D33" i="9"/>
  <c r="D32" i="9"/>
  <c r="D31" i="9"/>
  <c r="D30" i="9"/>
  <c r="D29" i="9"/>
  <c r="D28" i="9"/>
  <c r="D27" i="9"/>
  <c r="D26" i="9"/>
  <c r="D25" i="9"/>
  <c r="D24" i="9"/>
  <c r="D23" i="9"/>
  <c r="D22" i="9"/>
  <c r="D21" i="9"/>
  <c r="D20" i="9"/>
  <c r="D19" i="9"/>
  <c r="D18" i="9"/>
  <c r="D17" i="9"/>
  <c r="D16" i="9"/>
  <c r="D15" i="9"/>
  <c r="D14" i="9"/>
  <c r="D13" i="9"/>
  <c r="D12" i="9"/>
  <c r="D1" i="9"/>
  <c r="D11" i="9"/>
  <c r="D10" i="9"/>
  <c r="D9" i="9"/>
  <c r="D8" i="9"/>
  <c r="D7" i="9"/>
  <c r="D6" i="9"/>
  <c r="D5" i="9"/>
  <c r="D4" i="9"/>
  <c r="D3" i="9"/>
  <c r="D2" i="9"/>
  <c r="C2" i="9"/>
  <c r="C3" i="9"/>
  <c r="C4" i="9"/>
  <c r="C5" i="9"/>
  <c r="C6" i="9"/>
  <c r="C7" i="9"/>
  <c r="C8" i="9"/>
  <c r="C9" i="9"/>
  <c r="C10" i="9"/>
  <c r="C11" i="9"/>
  <c r="C12" i="9"/>
  <c r="C13" i="9"/>
  <c r="C14" i="9"/>
  <c r="C15" i="9"/>
  <c r="C16" i="9"/>
  <c r="C17" i="9"/>
  <c r="C18" i="9"/>
  <c r="C19" i="9"/>
  <c r="C20" i="9"/>
  <c r="C21" i="9"/>
  <c r="C22" i="9"/>
  <c r="C23" i="9"/>
  <c r="C24" i="9"/>
  <c r="C25" i="9"/>
  <c r="C26" i="9"/>
  <c r="C27" i="9"/>
  <c r="C28" i="9"/>
  <c r="C29" i="9"/>
  <c r="C30" i="9"/>
  <c r="C31" i="9"/>
  <c r="C32" i="9"/>
  <c r="C33" i="9"/>
  <c r="C1" i="9"/>
  <c r="E4" i="1"/>
  <c r="E3" i="1"/>
  <c r="E2" i="1"/>
  <c r="B11" i="7"/>
  <c r="E11" i="7" s="1"/>
  <c r="B10" i="7"/>
  <c r="E10" i="7" s="1"/>
  <c r="B9" i="7"/>
  <c r="D9" i="7" s="1"/>
  <c r="B8" i="7"/>
  <c r="E8" i="7" s="1"/>
  <c r="B7" i="7"/>
  <c r="C7" i="7" s="1"/>
  <c r="B6" i="7"/>
  <c r="C6" i="7" s="1"/>
  <c r="B5" i="7"/>
  <c r="E5" i="7" s="1"/>
  <c r="B4" i="7"/>
  <c r="C4" i="7" s="1"/>
  <c r="E3" i="7"/>
  <c r="B3" i="7"/>
  <c r="D3" i="7" s="1"/>
  <c r="B2" i="7"/>
  <c r="E2" i="7" s="1"/>
  <c r="E1" i="7"/>
  <c r="D1" i="7"/>
  <c r="B1" i="7"/>
  <c r="F3" i="3"/>
  <c r="F2" i="3"/>
  <c r="F1" i="3"/>
  <c r="C29" i="4"/>
  <c r="C28" i="4"/>
  <c r="C27" i="4"/>
  <c r="C10" i="4"/>
  <c r="C9" i="4"/>
  <c r="C8" i="4"/>
  <c r="H18" i="1"/>
  <c r="H16" i="1"/>
  <c r="C4" i="1"/>
  <c r="F4" i="1"/>
  <c r="F3" i="1"/>
  <c r="F2" i="1"/>
  <c r="C2" i="1"/>
  <c r="C3" i="1"/>
  <c r="C10" i="7" l="1"/>
  <c r="D4" i="7"/>
  <c r="D7" i="7"/>
  <c r="D10" i="7"/>
  <c r="E4" i="7"/>
  <c r="E7" i="7"/>
  <c r="C9" i="7"/>
  <c r="D6" i="7"/>
  <c r="E6" i="7"/>
  <c r="E9" i="7"/>
  <c r="C2" i="7"/>
  <c r="C5" i="7"/>
  <c r="C8" i="7"/>
  <c r="C11" i="7"/>
  <c r="C3" i="7"/>
  <c r="D11" i="7"/>
  <c r="D2" i="7"/>
  <c r="D5" i="7"/>
  <c r="D8" i="7"/>
  <c r="H17" i="1"/>
</calcChain>
</file>

<file path=xl/sharedStrings.xml><?xml version="1.0" encoding="utf-8"?>
<sst xmlns="http://schemas.openxmlformats.org/spreadsheetml/2006/main" count="42" uniqueCount="29">
  <si>
    <t>3153600*exp((-4.60001+8.7705)/1.5702)</t>
    <phoneticPr fontId="1" type="noConversion"/>
  </si>
  <si>
    <t>3153600*exp((-4.60001+17.429)/2.2975)</t>
    <phoneticPr fontId="1" type="noConversion"/>
  </si>
  <si>
    <t>3153600*exp((-4.60001+30.883)/3.3289)</t>
    <phoneticPr fontId="1" type="noConversion"/>
  </si>
  <si>
    <t>年的時間計算:</t>
    <phoneticPr fontId="1" type="noConversion"/>
  </si>
  <si>
    <t>秒</t>
    <phoneticPr fontId="1" type="noConversion"/>
  </si>
  <si>
    <t>秒to年</t>
    <phoneticPr fontId="1" type="noConversion"/>
  </si>
  <si>
    <t>加速因子</t>
    <phoneticPr fontId="1" type="noConversion"/>
  </si>
  <si>
    <t>V0.55</t>
    <phoneticPr fontId="1" type="noConversion"/>
  </si>
  <si>
    <t>V0.6</t>
    <phoneticPr fontId="1" type="noConversion"/>
  </si>
  <si>
    <t>y=3.3289*ln(x)-30.883</t>
    <phoneticPr fontId="1" type="noConversion"/>
  </si>
  <si>
    <t>y=1.5702*ln(x)-8.7705</t>
    <phoneticPr fontId="1" type="noConversion"/>
  </si>
  <si>
    <t>1.5702*ln(x2)+18.3426537235</t>
    <phoneticPr fontId="1" type="noConversion"/>
  </si>
  <si>
    <t>y=3.3289*ln(x3)-60.3688</t>
    <phoneticPr fontId="1" type="noConversion"/>
  </si>
  <si>
    <t>exp((-0.36651+8.7705)/1.5702)</t>
  </si>
  <si>
    <t>y=2.2975*ln(x)-17.429</t>
    <phoneticPr fontId="1" type="noConversion"/>
  </si>
  <si>
    <t>1.5702*ln(x1)-55.7878725</t>
    <phoneticPr fontId="1" type="noConversion"/>
  </si>
  <si>
    <t>exp((-0.36651+8.7705)/1.5702)=211.06</t>
  </si>
  <si>
    <t>exp((-0.36651+60.3688)/3.3289)</t>
    <phoneticPr fontId="1" type="noConversion"/>
  </si>
  <si>
    <t>y=1.5702*ln(x3)-28.6689</t>
    <phoneticPr fontId="1" type="noConversion"/>
  </si>
  <si>
    <t>exp((-0.0057643+8.7705)/1.5702)=211.06</t>
    <phoneticPr fontId="1" type="noConversion"/>
  </si>
  <si>
    <t>exp((-0.0057643+60.3688)/3.3289)</t>
    <phoneticPr fontId="1" type="noConversion"/>
  </si>
  <si>
    <t>exp((-0.0057643+8.7705)/1.5702)</t>
    <phoneticPr fontId="1" type="noConversion"/>
  </si>
  <si>
    <t>exp((-0.0057643+30.883)/3.3289)</t>
    <phoneticPr fontId="1" type="noConversion"/>
  </si>
  <si>
    <t>exp((-0.0057643+17.429)/2.2975)</t>
    <phoneticPr fontId="1" type="noConversion"/>
  </si>
  <si>
    <t>1.5702*ln(x3)-27.2549573459</t>
    <phoneticPr fontId="1" type="noConversion"/>
  </si>
  <si>
    <t>3.3289*ln(x3)-57.7753724584</t>
    <phoneticPr fontId="1" type="noConversion"/>
  </si>
  <si>
    <t>9e20*exp(-22.62*x)</t>
    <phoneticPr fontId="1" type="noConversion"/>
  </si>
  <si>
    <t>LN(LN(1/1-F)</t>
    <phoneticPr fontId="1" type="noConversion"/>
  </si>
  <si>
    <t>2.5209*ln(x)-89.285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</si>
</sst>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7" formatCode="0.00000E+00"/>
  </numFmts>
  <fonts count="3" x14ac:knownFonts="1">
    <font>
      <sz val="11"/>
      <color theme="1"/>
      <name val="新細明體"/>
      <family val="2"/>
      <scheme val="minor"/>
    </font>
    <font>
      <sz val="9"/>
      <name val="新細明體"/>
      <family val="3"/>
      <charset val="136"/>
      <scheme val="minor"/>
    </font>
    <font>
      <sz val="12"/>
      <color rgb="FF0D0D0D"/>
      <name val="Segoe UI"/>
      <family val="2"/>
    </font>
  </fonts>
  <fills count="3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3">
    <xf numFmtId="0" fontId="0" fillId="0" borderId="0" xfId="0"/>
    <xf numFmtId="11" fontId="0" fillId="0" borderId="0" xfId="0" applyNumberFormat="1"/>
    <xf numFmtId="9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10" fontId="0" fillId="0" borderId="0" xfId="0" applyNumberFormat="1"/>
    <xf numFmtId="11" fontId="0" fillId="0" borderId="0" xfId="0" applyNumberFormat="1" applyAlignment="1">
      <alignment horizontal="left"/>
    </xf>
    <xf numFmtId="0" fontId="2" fillId="0" borderId="0" xfId="0" applyFont="1"/>
    <xf numFmtId="0" fontId="0" fillId="0" borderId="0" xfId="0" applyFont="1"/>
    <xf numFmtId="177" fontId="0" fillId="0" borderId="0" xfId="0" applyNumberFormat="1" applyAlignment="1">
      <alignment horizontal="left"/>
    </xf>
    <xf numFmtId="177" fontId="0" fillId="0" borderId="0" xfId="0" applyNumberFormat="1" applyFont="1" applyAlignment="1">
      <alignment horizontal="left"/>
    </xf>
    <xf numFmtId="0" fontId="0" fillId="0" borderId="0" xfId="0" applyFont="1" applyAlignment="1">
      <alignment horizontal="left"/>
    </xf>
    <xf numFmtId="177" fontId="0" fillId="2" borderId="0" xfId="0" applyNumberFormat="1" applyFill="1" applyAlignment="1">
      <alignment horizontal="left"/>
    </xf>
    <xf numFmtId="0" fontId="0" fillId="2" borderId="0" xfId="0" applyFill="1"/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>
        <c:manualLayout>
          <c:layoutTarget val="inner"/>
          <c:xMode val="edge"/>
          <c:yMode val="edge"/>
          <c:x val="0.11088648293963255"/>
          <c:y val="0.2000925925925926"/>
          <c:w val="0.83640529308836398"/>
          <c:h val="0.71565616797900267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1"/>
            <c:trendlineLbl>
              <c:layout>
                <c:manualLayout>
                  <c:x val="6.6200787401574802E-3"/>
                  <c:y val="-0.7630402449693788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TW"/>
                </a:p>
              </c:txPr>
            </c:trendlineLbl>
          </c:trendline>
          <c:xVal>
            <c:numRef>
              <c:f>工作表2!$E$7:$E$9</c:f>
              <c:numCache>
                <c:formatCode>General</c:formatCode>
                <c:ptCount val="3"/>
                <c:pt idx="0">
                  <c:v>2.9</c:v>
                </c:pt>
                <c:pt idx="1">
                  <c:v>2.75</c:v>
                </c:pt>
                <c:pt idx="2">
                  <c:v>2.6</c:v>
                </c:pt>
              </c:numCache>
            </c:numRef>
          </c:xVal>
          <c:yVal>
            <c:numRef>
              <c:f>工作表2!$F$7:$F$9</c:f>
              <c:numCache>
                <c:formatCode>General</c:formatCode>
                <c:ptCount val="3"/>
                <c:pt idx="0">
                  <c:v>2.197171486555048E-5</c:v>
                </c:pt>
                <c:pt idx="1">
                  <c:v>1.2003741755454083E-4</c:v>
                </c:pt>
                <c:pt idx="2">
                  <c:v>5.3203323186199901E-4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CE-49BB-8112-9F82448967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29055904"/>
        <c:axId val="1129746720"/>
      </c:scatterChart>
      <c:valAx>
        <c:axId val="11290559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129746720"/>
        <c:crosses val="autoZero"/>
        <c:crossBetween val="midCat"/>
      </c:valAx>
      <c:valAx>
        <c:axId val="1129746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1290559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TW"/>
                </a:p>
              </c:txPr>
            </c:trendlineLbl>
          </c:trendline>
          <c:xVal>
            <c:numRef>
              <c:f>工作表3!$A$1:$A$3</c:f>
              <c:numCache>
                <c:formatCode>General</c:formatCode>
                <c:ptCount val="3"/>
                <c:pt idx="0" formatCode="0.00E+00">
                  <c:v>2.9</c:v>
                </c:pt>
                <c:pt idx="1">
                  <c:v>2.75</c:v>
                </c:pt>
                <c:pt idx="2">
                  <c:v>2.6</c:v>
                </c:pt>
              </c:numCache>
            </c:numRef>
          </c:xVal>
          <c:yVal>
            <c:numRef>
              <c:f>工作表3!$B$1:$B$3</c:f>
              <c:numCache>
                <c:formatCode>General</c:formatCode>
                <c:ptCount val="3"/>
                <c:pt idx="0" formatCode="0.00E+00">
                  <c:v>2.4118467800000002E-8</c:v>
                </c:pt>
                <c:pt idx="1">
                  <c:v>1.13933E-6</c:v>
                </c:pt>
                <c:pt idx="2">
                  <c:v>2.1378739999999999E-5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513-40A3-8FAF-56E798FDAD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25392239"/>
        <c:axId val="1496243199"/>
      </c:scatterChart>
      <c:valAx>
        <c:axId val="152539223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496243199"/>
        <c:crosses val="autoZero"/>
        <c:crossBetween val="midCat"/>
      </c:valAx>
      <c:valAx>
        <c:axId val="14962431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52539223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1"/>
            <c:trendlineLbl>
              <c:layout>
                <c:manualLayout>
                  <c:x val="-5.0518810148731406E-2"/>
                  <c:y val="-0.5269291338582676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TW"/>
                </a:p>
              </c:txPr>
            </c:trendlineLbl>
          </c:trendline>
          <c:xVal>
            <c:numRef>
              <c:f>工作表4!$A$17:$A$19</c:f>
              <c:numCache>
                <c:formatCode>0.00E+00</c:formatCode>
                <c:ptCount val="3"/>
                <c:pt idx="0">
                  <c:v>2.9</c:v>
                </c:pt>
                <c:pt idx="1">
                  <c:v>2.75</c:v>
                </c:pt>
                <c:pt idx="2">
                  <c:v>2.6</c:v>
                </c:pt>
              </c:numCache>
            </c:numRef>
          </c:xVal>
          <c:yVal>
            <c:numRef>
              <c:f>工作表4!$B$17:$B$19</c:f>
              <c:numCache>
                <c:formatCode>General</c:formatCode>
                <c:ptCount val="3"/>
                <c:pt idx="0">
                  <c:v>8.4157814170912862E-6</c:v>
                </c:pt>
                <c:pt idx="1">
                  <c:v>6.2286731477995802E-5</c:v>
                </c:pt>
                <c:pt idx="2">
                  <c:v>3.3821868625624253E-4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42E-4641-B62D-69F3E9411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79955503"/>
        <c:axId val="1092359312"/>
      </c:scatterChart>
      <c:valAx>
        <c:axId val="10799555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092359312"/>
        <c:crosses val="autoZero"/>
        <c:crossBetween val="midCat"/>
      </c:valAx>
      <c:valAx>
        <c:axId val="1092359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07995550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1"/>
            <c:trendlineLbl>
              <c:layout>
                <c:manualLayout>
                  <c:x val="7.4612860892388447E-3"/>
                  <c:y val="-0.6241513560804899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TW"/>
                </a:p>
              </c:txPr>
            </c:trendlineLbl>
          </c:trendline>
          <c:xVal>
            <c:numRef>
              <c:f>工作表4!$G$31:$G$33</c:f>
              <c:numCache>
                <c:formatCode>0.00E+00</c:formatCode>
                <c:ptCount val="3"/>
                <c:pt idx="0">
                  <c:v>2.9</c:v>
                </c:pt>
                <c:pt idx="1">
                  <c:v>2.75</c:v>
                </c:pt>
                <c:pt idx="2">
                  <c:v>2.6</c:v>
                </c:pt>
              </c:numCache>
            </c:numRef>
          </c:xVal>
          <c:yVal>
            <c:numRef>
              <c:f>工作表4!$H$31:$H$33</c:f>
              <c:numCache>
                <c:formatCode>General</c:formatCode>
                <c:ptCount val="3"/>
                <c:pt idx="0">
                  <c:v>6.6880878140289486E-6</c:v>
                </c:pt>
                <c:pt idx="1">
                  <c:v>5.3235670646690492E-5</c:v>
                </c:pt>
                <c:pt idx="2">
                  <c:v>3.0348252085076182E-4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CC-45D6-AD0E-60925A3E4D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79954063"/>
        <c:axId val="1163027360"/>
      </c:scatterChart>
      <c:valAx>
        <c:axId val="10799540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E+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163027360"/>
        <c:crosses val="autoZero"/>
        <c:crossBetween val="midCat"/>
      </c:valAx>
      <c:valAx>
        <c:axId val="1163027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07995406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1"/>
            <c:trendlineLbl>
              <c:layout>
                <c:manualLayout>
                  <c:x val="-0.41615026246719161"/>
                  <c:y val="-0.2074846894138232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TW"/>
                </a:p>
              </c:txPr>
            </c:trendlineLbl>
          </c:trendline>
          <c:xVal>
            <c:numRef>
              <c:f>工作表6!$A$1:$A$3</c:f>
              <c:numCache>
                <c:formatCode>General</c:formatCode>
                <c:ptCount val="3"/>
                <c:pt idx="0">
                  <c:v>4</c:v>
                </c:pt>
                <c:pt idx="1">
                  <c:v>5</c:v>
                </c:pt>
                <c:pt idx="2">
                  <c:v>5.5</c:v>
                </c:pt>
              </c:numCache>
            </c:numRef>
          </c:xVal>
          <c:yVal>
            <c:numRef>
              <c:f>工作表6!$B$1:$B$3</c:f>
              <c:numCache>
                <c:formatCode>General</c:formatCode>
                <c:ptCount val="3"/>
                <c:pt idx="0">
                  <c:v>2033</c:v>
                </c:pt>
                <c:pt idx="1">
                  <c:v>37.299999999999997</c:v>
                </c:pt>
                <c:pt idx="2">
                  <c:v>5.0999999999999996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393-4C21-B3EA-58CE6A6219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84174960"/>
        <c:axId val="1498829071"/>
      </c:scatterChart>
      <c:valAx>
        <c:axId val="13841749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498829071"/>
        <c:crosses val="autoZero"/>
        <c:crossBetween val="midCat"/>
      </c:valAx>
      <c:valAx>
        <c:axId val="1498829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3841749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og"/>
            <c:dispRSqr val="0"/>
            <c:dispEq val="1"/>
            <c:trendlineLbl>
              <c:layout>
                <c:manualLayout>
                  <c:x val="-0.11762292213473316"/>
                  <c:y val="-0.2457662583843686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TW"/>
                </a:p>
              </c:txPr>
            </c:trendlineLbl>
          </c:trendline>
          <c:xVal>
            <c:numRef>
              <c:f>工作表8!$B$1:$B$11</c:f>
              <c:numCache>
                <c:formatCode>General</c:formatCode>
                <c:ptCount val="11"/>
                <c:pt idx="0">
                  <c:v>680.80955712125308</c:v>
                </c:pt>
                <c:pt idx="1">
                  <c:v>939.43049834149019</c:v>
                </c:pt>
                <c:pt idx="2">
                  <c:v>1145.718258205678</c:v>
                </c:pt>
                <c:pt idx="3">
                  <c:v>1330.2971028122183</c:v>
                </c:pt>
                <c:pt idx="4">
                  <c:v>1505.7760284416129</c:v>
                </c:pt>
                <c:pt idx="5">
                  <c:v>1679.9931159156008</c:v>
                </c:pt>
                <c:pt idx="6">
                  <c:v>1859.7263267116887</c:v>
                </c:pt>
                <c:pt idx="7">
                  <c:v>2052.8958219548354</c:v>
                </c:pt>
                <c:pt idx="8">
                  <c:v>2271.6034910398316</c:v>
                </c:pt>
                <c:pt idx="9">
                  <c:v>2539.9815939428704</c:v>
                </c:pt>
                <c:pt idx="10">
                  <c:v>2928.5328461771373</c:v>
                </c:pt>
              </c:numCache>
            </c:numRef>
          </c:xVal>
          <c:yVal>
            <c:numRef>
              <c:f>工作表8!$C$1:$C$11</c:f>
              <c:numCache>
                <c:formatCode>General</c:formatCode>
                <c:ptCount val="11"/>
                <c:pt idx="0">
                  <c:v>-2.4417581914968336</c:v>
                </c:pt>
                <c:pt idx="1">
                  <c:v>-1.7019833552815005</c:v>
                </c:pt>
                <c:pt idx="2">
                  <c:v>-1.2458993237072384</c:v>
                </c:pt>
                <c:pt idx="3">
                  <c:v>-0.9027204557178804</c:v>
                </c:pt>
                <c:pt idx="4">
                  <c:v>-0.61804620024136214</c:v>
                </c:pt>
                <c:pt idx="5">
                  <c:v>-0.36651292058166435</c:v>
                </c:pt>
                <c:pt idx="6">
                  <c:v>-0.13299583622742608</c:v>
                </c:pt>
                <c:pt idx="7">
                  <c:v>9.4047827616698901E-2</c:v>
                </c:pt>
                <c:pt idx="8">
                  <c:v>0.32663425997828094</c:v>
                </c:pt>
                <c:pt idx="9">
                  <c:v>0.58319808078265956</c:v>
                </c:pt>
                <c:pt idx="10">
                  <c:v>0.91023509336532582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531-470C-BDCD-B8780538A6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38980319"/>
        <c:axId val="1547972271"/>
      </c:scatterChart>
      <c:valAx>
        <c:axId val="15389803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547972271"/>
        <c:crosses val="autoZero"/>
        <c:crossBetween val="midCat"/>
      </c:valAx>
      <c:valAx>
        <c:axId val="1547972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5389803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og"/>
            <c:dispRSqr val="0"/>
            <c:dispEq val="1"/>
            <c:trendlineLbl>
              <c:layout>
                <c:manualLayout>
                  <c:x val="0.38627668416447947"/>
                  <c:y val="0.6842158792650918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TW"/>
                </a:p>
              </c:txPr>
            </c:trendlineLbl>
          </c:trendline>
          <c:xVal>
            <c:numRef>
              <c:f>工作表10!$A$1:$A$32</c:f>
              <c:numCache>
                <c:formatCode>General</c:formatCode>
                <c:ptCount val="32"/>
                <c:pt idx="0">
                  <c:v>566436246341589.38</c:v>
                </c:pt>
                <c:pt idx="1">
                  <c:v>860672610472312.88</c:v>
                </c:pt>
                <c:pt idx="2">
                  <c:v>907323158682882.38</c:v>
                </c:pt>
                <c:pt idx="3">
                  <c:v>1138619611052341.5</c:v>
                </c:pt>
                <c:pt idx="4">
                  <c:v>1187618609209497</c:v>
                </c:pt>
                <c:pt idx="5">
                  <c:v>1213132410217998.8</c:v>
                </c:pt>
                <c:pt idx="6">
                  <c:v>1421972049383564.3</c:v>
                </c:pt>
                <c:pt idx="7">
                  <c:v>1448405525218043.8</c:v>
                </c:pt>
                <c:pt idx="8">
                  <c:v>1509476961664837.5</c:v>
                </c:pt>
                <c:pt idx="9">
                  <c:v>1630769688161500.3</c:v>
                </c:pt>
                <c:pt idx="10">
                  <c:v>1681748248397796.3</c:v>
                </c:pt>
                <c:pt idx="11">
                  <c:v>1807858283386499.5</c:v>
                </c:pt>
                <c:pt idx="12">
                  <c:v>1809519416639627.8</c:v>
                </c:pt>
                <c:pt idx="13">
                  <c:v>1903586945320538</c:v>
                </c:pt>
                <c:pt idx="14">
                  <c:v>1969262069873605.5</c:v>
                </c:pt>
                <c:pt idx="15">
                  <c:v>2123826401341002.8</c:v>
                </c:pt>
                <c:pt idx="16">
                  <c:v>2123830439109235.5</c:v>
                </c:pt>
                <c:pt idx="17">
                  <c:v>2123898187233803.5</c:v>
                </c:pt>
                <c:pt idx="18">
                  <c:v>2278159296483160</c:v>
                </c:pt>
                <c:pt idx="19">
                  <c:v>2351047360649731</c:v>
                </c:pt>
                <c:pt idx="20">
                  <c:v>2438959712409513.5</c:v>
                </c:pt>
                <c:pt idx="21">
                  <c:v>2464456309853046</c:v>
                </c:pt>
                <c:pt idx="22">
                  <c:v>2595250298160680</c:v>
                </c:pt>
                <c:pt idx="23">
                  <c:v>2615461218902558.5</c:v>
                </c:pt>
                <c:pt idx="24">
                  <c:v>2825010574688439.5</c:v>
                </c:pt>
                <c:pt idx="25">
                  <c:v>2847856477222020.5</c:v>
                </c:pt>
                <c:pt idx="26">
                  <c:v>2871738338777556</c:v>
                </c:pt>
                <c:pt idx="27">
                  <c:v>3116634934592928</c:v>
                </c:pt>
                <c:pt idx="28">
                  <c:v>3211019243405084</c:v>
                </c:pt>
                <c:pt idx="29">
                  <c:v>3302540276194359</c:v>
                </c:pt>
                <c:pt idx="30">
                  <c:v>3702221837529644.5</c:v>
                </c:pt>
                <c:pt idx="31">
                  <c:v>3888749282216833.5</c:v>
                </c:pt>
              </c:numCache>
            </c:numRef>
          </c:xVal>
          <c:yVal>
            <c:numRef>
              <c:f>工作表10!$B$1:$B$32</c:f>
              <c:numCache>
                <c:formatCode>General</c:formatCode>
                <c:ptCount val="32"/>
                <c:pt idx="0">
                  <c:v>-3.4811611857791647</c:v>
                </c:pt>
                <c:pt idx="1">
                  <c:v>-2.7722630635709793</c:v>
                </c:pt>
                <c:pt idx="2">
                  <c:v>-2.3506186555132937</c:v>
                </c:pt>
                <c:pt idx="3">
                  <c:v>-2.0463028908269494</c:v>
                </c:pt>
                <c:pt idx="4">
                  <c:v>-1.8060426826489377</c:v>
                </c:pt>
                <c:pt idx="5">
                  <c:v>-1.6060900454890572</c:v>
                </c:pt>
                <c:pt idx="6">
                  <c:v>-1.4337591055772341</c:v>
                </c:pt>
                <c:pt idx="7">
                  <c:v>-1.2814597319623271</c:v>
                </c:pt>
                <c:pt idx="8">
                  <c:v>-1.144278085736196</c:v>
                </c:pt>
                <c:pt idx="9">
                  <c:v>-1.018840353085112</c:v>
                </c:pt>
                <c:pt idx="10">
                  <c:v>-0.9027204557178804</c:v>
                </c:pt>
                <c:pt idx="11">
                  <c:v>-0.79410601176440232</c:v>
                </c:pt>
                <c:pt idx="12">
                  <c:v>-0.69159780563642925</c:v>
                </c:pt>
                <c:pt idx="13">
                  <c:v>-0.59408299712542711</c:v>
                </c:pt>
                <c:pt idx="14">
                  <c:v>-0.50065121971824522</c:v>
                </c:pt>
                <c:pt idx="15">
                  <c:v>-0.41053662039867744</c:v>
                </c:pt>
                <c:pt idx="16">
                  <c:v>-0.32307599339576226</c:v>
                </c:pt>
                <c:pt idx="17">
                  <c:v>-0.23767695094135363</c:v>
                </c:pt>
                <c:pt idx="18">
                  <c:v>-0.15379214028381763</c:v>
                </c:pt>
                <c:pt idx="19">
                  <c:v>-7.08966067219165E-2</c:v>
                </c:pt>
                <c:pt idx="20">
                  <c:v>1.1534137037545175E-2</c:v>
                </c:pt>
                <c:pt idx="21">
                  <c:v>9.4047827616698901E-2</c:v>
                </c:pt>
                <c:pt idx="22">
                  <c:v>0.17724407858439606</c:v>
                </c:pt>
                <c:pt idx="23">
                  <c:v>0.26181256163843886</c:v>
                </c:pt>
                <c:pt idx="24">
                  <c:v>0.34858855086289781</c:v>
                </c:pt>
                <c:pt idx="25">
                  <c:v>0.43864028403515276</c:v>
                </c:pt>
                <c:pt idx="26">
                  <c:v>0.53341735333216567</c:v>
                </c:pt>
                <c:pt idx="27">
                  <c:v>0.63502517563232808</c:v>
                </c:pt>
                <c:pt idx="28">
                  <c:v>0.74678898520178227</c:v>
                </c:pt>
                <c:pt idx="29">
                  <c:v>0.87459138292368876</c:v>
                </c:pt>
                <c:pt idx="30">
                  <c:v>1.0308188336316295</c:v>
                </c:pt>
                <c:pt idx="31">
                  <c:v>1.2517646307410222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631-485D-BAD6-33497F20C1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84172080"/>
        <c:axId val="1489534591"/>
      </c:scatterChart>
      <c:valAx>
        <c:axId val="13841720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489534591"/>
        <c:crosses val="autoZero"/>
        <c:crossBetween val="midCat"/>
      </c:valAx>
      <c:valAx>
        <c:axId val="1489534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3841720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33</xdr:row>
      <xdr:rowOff>114300</xdr:rowOff>
    </xdr:from>
    <xdr:to>
      <xdr:col>7</xdr:col>
      <xdr:colOff>361949</xdr:colOff>
      <xdr:row>71</xdr:row>
      <xdr:rowOff>47625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1099B860-51E1-1A51-8061-7B4D0BC4F1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-1" t="5350" r="2696" b="41089"/>
        <a:stretch/>
      </xdr:blipFill>
      <xdr:spPr>
        <a:xfrm>
          <a:off x="0" y="6734175"/>
          <a:ext cx="10267949" cy="7534275"/>
        </a:xfrm>
        <a:prstGeom prst="rect">
          <a:avLst/>
        </a:prstGeom>
      </xdr:spPr>
    </xdr:pic>
    <xdr:clientData/>
  </xdr:twoCellAnchor>
  <xdr:twoCellAnchor editAs="oneCell">
    <xdr:from>
      <xdr:col>1</xdr:col>
      <xdr:colOff>355356</xdr:colOff>
      <xdr:row>29</xdr:row>
      <xdr:rowOff>148004</xdr:rowOff>
    </xdr:from>
    <xdr:to>
      <xdr:col>11</xdr:col>
      <xdr:colOff>269778</xdr:colOff>
      <xdr:row>68</xdr:row>
      <xdr:rowOff>119429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9DABC0EB-52C3-5677-F497-D5F7152BA9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993" t="1692" r="-993" b="43053"/>
        <a:stretch/>
      </xdr:blipFill>
      <xdr:spPr>
        <a:xfrm>
          <a:off x="2355606" y="5906966"/>
          <a:ext cx="10553114" cy="76866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1091712</xdr:colOff>
      <xdr:row>12</xdr:row>
      <xdr:rowOff>7327</xdr:rowOff>
    </xdr:from>
    <xdr:to>
      <xdr:col>0</xdr:col>
      <xdr:colOff>3463768</xdr:colOff>
      <xdr:row>13</xdr:row>
      <xdr:rowOff>190553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071926E9-A663-CAAA-D815-9BF81364C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1712" y="2381250"/>
          <a:ext cx="2372056" cy="381053"/>
        </a:xfrm>
        <a:prstGeom prst="rect">
          <a:avLst/>
        </a:prstGeom>
      </xdr:spPr>
    </xdr:pic>
    <xdr:clientData/>
  </xdr:twoCellAnchor>
  <xdr:twoCellAnchor editAs="oneCell">
    <xdr:from>
      <xdr:col>0</xdr:col>
      <xdr:colOff>3421673</xdr:colOff>
      <xdr:row>5</xdr:row>
      <xdr:rowOff>161191</xdr:rowOff>
    </xdr:from>
    <xdr:to>
      <xdr:col>2</xdr:col>
      <xdr:colOff>91024</xdr:colOff>
      <xdr:row>7</xdr:row>
      <xdr:rowOff>108486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B06D1B61-DFCF-E8BD-E98D-B2E4E2D55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21673" y="1150326"/>
          <a:ext cx="1219370" cy="342948"/>
        </a:xfrm>
        <a:prstGeom prst="rect">
          <a:avLst/>
        </a:prstGeom>
      </xdr:spPr>
    </xdr:pic>
    <xdr:clientData/>
  </xdr:twoCellAnchor>
  <xdr:twoCellAnchor>
    <xdr:from>
      <xdr:col>3</xdr:col>
      <xdr:colOff>685067</xdr:colOff>
      <xdr:row>5</xdr:row>
      <xdr:rowOff>159728</xdr:rowOff>
    </xdr:from>
    <xdr:to>
      <xdr:col>9</xdr:col>
      <xdr:colOff>597144</xdr:colOff>
      <xdr:row>19</xdr:row>
      <xdr:rowOff>133351</xdr:rowOff>
    </xdr:to>
    <xdr:graphicFrame macro="">
      <xdr:nvGraphicFramePr>
        <xdr:cNvPr id="22" name="圖表 21">
          <a:extLst>
            <a:ext uri="{FF2B5EF4-FFF2-40B4-BE49-F238E27FC236}">
              <a16:creationId xmlns:a16="http://schemas.microsoft.com/office/drawing/2014/main" id="{1CA6E8BF-8508-4F64-292E-8ED2F1FF3AD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557212</xdr:colOff>
      <xdr:row>10</xdr:row>
      <xdr:rowOff>128587</xdr:rowOff>
    </xdr:from>
    <xdr:to>
      <xdr:col>15</xdr:col>
      <xdr:colOff>252412</xdr:colOff>
      <xdr:row>24</xdr:row>
      <xdr:rowOff>71437</xdr:rowOff>
    </xdr:to>
    <xdr:graphicFrame macro="">
      <xdr:nvGraphicFramePr>
        <xdr:cNvPr id="5" name="圖表 4">
          <a:extLst>
            <a:ext uri="{FF2B5EF4-FFF2-40B4-BE49-F238E27FC236}">
              <a16:creationId xmlns:a16="http://schemas.microsoft.com/office/drawing/2014/main" id="{B037E1D4-8883-C753-8A15-BECA7541D40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157162</xdr:colOff>
      <xdr:row>8</xdr:row>
      <xdr:rowOff>90487</xdr:rowOff>
    </xdr:from>
    <xdr:to>
      <xdr:col>15</xdr:col>
      <xdr:colOff>461962</xdr:colOff>
      <xdr:row>22</xdr:row>
      <xdr:rowOff>33337</xdr:rowOff>
    </xdr:to>
    <xdr:graphicFrame macro="">
      <xdr:nvGraphicFramePr>
        <xdr:cNvPr id="2" name="圖表 1">
          <a:extLst>
            <a:ext uri="{FF2B5EF4-FFF2-40B4-BE49-F238E27FC236}">
              <a16:creationId xmlns:a16="http://schemas.microsoft.com/office/drawing/2014/main" id="{65429275-98FF-48D9-325F-3E14A46E5C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223837</xdr:colOff>
      <xdr:row>23</xdr:row>
      <xdr:rowOff>80962</xdr:rowOff>
    </xdr:from>
    <xdr:to>
      <xdr:col>15</xdr:col>
      <xdr:colOff>528637</xdr:colOff>
      <xdr:row>37</xdr:row>
      <xdr:rowOff>23812</xdr:rowOff>
    </xdr:to>
    <xdr:graphicFrame macro="">
      <xdr:nvGraphicFramePr>
        <xdr:cNvPr id="5" name="圖表 4">
          <a:extLst>
            <a:ext uri="{FF2B5EF4-FFF2-40B4-BE49-F238E27FC236}">
              <a16:creationId xmlns:a16="http://schemas.microsoft.com/office/drawing/2014/main" id="{F90E80F4-DBA7-EE3B-AE83-49799A944D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395287</xdr:colOff>
      <xdr:row>10</xdr:row>
      <xdr:rowOff>128587</xdr:rowOff>
    </xdr:from>
    <xdr:to>
      <xdr:col>16</xdr:col>
      <xdr:colOff>90487</xdr:colOff>
      <xdr:row>24</xdr:row>
      <xdr:rowOff>71437</xdr:rowOff>
    </xdr:to>
    <xdr:graphicFrame macro="">
      <xdr:nvGraphicFramePr>
        <xdr:cNvPr id="2" name="圖表 1">
          <a:extLst>
            <a:ext uri="{FF2B5EF4-FFF2-40B4-BE49-F238E27FC236}">
              <a16:creationId xmlns:a16="http://schemas.microsoft.com/office/drawing/2014/main" id="{85D6E933-5ABF-C271-3785-806443E9D4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395287</xdr:colOff>
      <xdr:row>10</xdr:row>
      <xdr:rowOff>128587</xdr:rowOff>
    </xdr:from>
    <xdr:to>
      <xdr:col>16</xdr:col>
      <xdr:colOff>90487</xdr:colOff>
      <xdr:row>24</xdr:row>
      <xdr:rowOff>71437</xdr:rowOff>
    </xdr:to>
    <xdr:graphicFrame macro="">
      <xdr:nvGraphicFramePr>
        <xdr:cNvPr id="3" name="圖表 2">
          <a:extLst>
            <a:ext uri="{FF2B5EF4-FFF2-40B4-BE49-F238E27FC236}">
              <a16:creationId xmlns:a16="http://schemas.microsoft.com/office/drawing/2014/main" id="{BE05E1C9-14A4-4FDE-768F-3A80AB9B16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528637</xdr:colOff>
      <xdr:row>10</xdr:row>
      <xdr:rowOff>128587</xdr:rowOff>
    </xdr:from>
    <xdr:to>
      <xdr:col>15</xdr:col>
      <xdr:colOff>223837</xdr:colOff>
      <xdr:row>24</xdr:row>
      <xdr:rowOff>71437</xdr:rowOff>
    </xdr:to>
    <xdr:graphicFrame macro="">
      <xdr:nvGraphicFramePr>
        <xdr:cNvPr id="4" name="圖表 3">
          <a:extLst>
            <a:ext uri="{FF2B5EF4-FFF2-40B4-BE49-F238E27FC236}">
              <a16:creationId xmlns:a16="http://schemas.microsoft.com/office/drawing/2014/main" id="{78F4F05F-1141-CA8D-D6F1-340E961EFD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工作表1"/>
  <dimension ref="A1:J23"/>
  <sheetViews>
    <sheetView zoomScale="130" zoomScaleNormal="130" workbookViewId="0">
      <selection activeCell="E2" sqref="E2:E4"/>
    </sheetView>
  </sheetViews>
  <sheetFormatPr defaultRowHeight="15.75" x14ac:dyDescent="0.25"/>
  <cols>
    <col min="1" max="1" width="30" style="3" customWidth="1"/>
    <col min="2" max="2" width="13.5703125" style="3" bestFit="1" customWidth="1"/>
    <col min="3" max="3" width="30.5703125" style="5" customWidth="1"/>
    <col min="4" max="4" width="9.5703125" style="3" customWidth="1"/>
    <col min="5" max="5" width="13.5703125" style="3" bestFit="1" customWidth="1"/>
    <col min="6" max="6" width="41.5703125" style="3" customWidth="1"/>
    <col min="7" max="7" width="9.7109375" style="3" bestFit="1" customWidth="1"/>
    <col min="8" max="9" width="9.140625" style="3"/>
    <col min="10" max="10" width="13.5703125" style="3" bestFit="1" customWidth="1"/>
    <col min="11" max="16384" width="9.140625" style="3"/>
  </cols>
  <sheetData>
    <row r="1" spans="1:10" x14ac:dyDescent="0.25">
      <c r="B1" s="3" t="s">
        <v>4</v>
      </c>
      <c r="C1" s="5" t="s">
        <v>5</v>
      </c>
      <c r="D1" s="3" t="s">
        <v>6</v>
      </c>
      <c r="E1" s="3" t="s">
        <v>7</v>
      </c>
      <c r="F1" s="3" t="s">
        <v>8</v>
      </c>
    </row>
    <row r="2" spans="1:10" x14ac:dyDescent="0.25">
      <c r="A2" s="3">
        <v>2.9</v>
      </c>
      <c r="B2" s="3">
        <v>211.06</v>
      </c>
      <c r="C2" s="5">
        <f>B2/365.25/24/60/60</f>
        <v>6.6880878140289486E-6</v>
      </c>
      <c r="E2" s="5">
        <f>B5/B2</f>
        <v>10062667014119.207</v>
      </c>
      <c r="F2" s="3">
        <f>C6/C2</f>
        <v>5322896617075.7139</v>
      </c>
    </row>
    <row r="3" spans="1:10" x14ac:dyDescent="0.25">
      <c r="A3" s="3">
        <v>2.75</v>
      </c>
      <c r="B3" s="3">
        <v>1679.99</v>
      </c>
      <c r="C3" s="5">
        <f>B3/365.25/24/60/60</f>
        <v>5.3235670646690492E-5</v>
      </c>
      <c r="E3" s="5">
        <f>B5/B3</f>
        <v>1264189965416.4607</v>
      </c>
      <c r="F3" s="3">
        <f>C6/C3</f>
        <v>668724551931.85681</v>
      </c>
    </row>
    <row r="4" spans="1:10" x14ac:dyDescent="0.25">
      <c r="A4" s="3">
        <v>2.6</v>
      </c>
      <c r="B4" s="3">
        <v>9577.18</v>
      </c>
      <c r="C4" s="5">
        <f>B4/365.25/24/60/60</f>
        <v>3.0348252085076182E-4</v>
      </c>
      <c r="E4" s="5">
        <f>B5/B4</f>
        <v>221759066865.19412</v>
      </c>
      <c r="F4" s="3">
        <f>C6/C4</f>
        <v>117304943626.41194</v>
      </c>
    </row>
    <row r="5" spans="1:10" x14ac:dyDescent="0.25">
      <c r="A5" s="3">
        <v>0.55000000000000004</v>
      </c>
      <c r="B5" s="5">
        <v>2123826500000000</v>
      </c>
      <c r="C5" s="5">
        <v>67300000</v>
      </c>
    </row>
    <row r="6" spans="1:10" x14ac:dyDescent="0.25">
      <c r="A6" s="3">
        <v>0.6</v>
      </c>
      <c r="B6" s="5">
        <v>1123450600000000</v>
      </c>
      <c r="C6" s="5">
        <v>35600000</v>
      </c>
    </row>
    <row r="8" spans="1:10" x14ac:dyDescent="0.25">
      <c r="C8" s="5" t="s">
        <v>11</v>
      </c>
    </row>
    <row r="10" spans="1:10" x14ac:dyDescent="0.25">
      <c r="F10" s="3" t="s">
        <v>16</v>
      </c>
    </row>
    <row r="11" spans="1:10" x14ac:dyDescent="0.25">
      <c r="F11" s="3" t="s">
        <v>17</v>
      </c>
    </row>
    <row r="12" spans="1:10" ht="17.25" x14ac:dyDescent="0.3">
      <c r="A12" s="3" t="s">
        <v>13</v>
      </c>
      <c r="C12" s="6"/>
      <c r="F12" s="3" t="s">
        <v>17</v>
      </c>
    </row>
    <row r="13" spans="1:10" x14ac:dyDescent="0.25">
      <c r="A13" s="3" t="s">
        <v>9</v>
      </c>
      <c r="J13" s="3">
        <v>1264189965416.46</v>
      </c>
    </row>
    <row r="14" spans="1:10" x14ac:dyDescent="0.25">
      <c r="A14" s="3" t="s">
        <v>14</v>
      </c>
    </row>
    <row r="15" spans="1:10" x14ac:dyDescent="0.25">
      <c r="A15" s="3" t="s">
        <v>10</v>
      </c>
      <c r="E15" s="3" t="s">
        <v>4</v>
      </c>
      <c r="F15" s="5" t="s">
        <v>5</v>
      </c>
      <c r="G15" s="3" t="s">
        <v>6</v>
      </c>
      <c r="H15" s="3" t="s">
        <v>7</v>
      </c>
    </row>
    <row r="16" spans="1:10" x14ac:dyDescent="0.25">
      <c r="A16" s="3" t="s">
        <v>18</v>
      </c>
      <c r="C16" s="5">
        <v>241018</v>
      </c>
      <c r="F16" s="3">
        <v>211.06</v>
      </c>
      <c r="H16" s="5">
        <f>F19/F16</f>
        <v>10062667014119.207</v>
      </c>
    </row>
    <row r="17" spans="1:8" x14ac:dyDescent="0.25">
      <c r="A17" s="3" t="s">
        <v>12</v>
      </c>
      <c r="C17" s="5">
        <v>4723589</v>
      </c>
      <c r="F17" s="3">
        <v>1679.99</v>
      </c>
      <c r="H17" s="5">
        <f>F19/F17</f>
        <v>1264189965416.4607</v>
      </c>
    </row>
    <row r="18" spans="1:8" x14ac:dyDescent="0.25">
      <c r="F18" s="3">
        <v>9577.18</v>
      </c>
      <c r="H18" s="5">
        <f>F19/F18</f>
        <v>221759066865.19412</v>
      </c>
    </row>
    <row r="19" spans="1:8" x14ac:dyDescent="0.25">
      <c r="C19" s="5">
        <v>210243.57393099999</v>
      </c>
      <c r="E19" s="5"/>
      <c r="F19" s="5">
        <v>2123826500000000</v>
      </c>
    </row>
    <row r="20" spans="1:8" x14ac:dyDescent="0.25">
      <c r="E20" s="5"/>
      <c r="F20" s="5"/>
    </row>
    <row r="22" spans="1:8" x14ac:dyDescent="0.25">
      <c r="C22" s="5">
        <v>13200</v>
      </c>
    </row>
    <row r="23" spans="1:8" x14ac:dyDescent="0.25">
      <c r="C23" s="5">
        <v>3550</v>
      </c>
      <c r="F23" s="3" t="s">
        <v>15</v>
      </c>
      <c r="G23" s="5">
        <v>7634174300000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95CB5-C022-4E7D-9EB4-E5ED5758B8E7}">
  <dimension ref="A1:E33"/>
  <sheetViews>
    <sheetView tabSelected="1" workbookViewId="0">
      <selection activeCell="K20" sqref="K20"/>
    </sheetView>
  </sheetViews>
  <sheetFormatPr defaultRowHeight="15.75" x14ac:dyDescent="0.25"/>
  <cols>
    <col min="1" max="1" width="12.7109375" customWidth="1"/>
    <col min="2" max="2" width="13" customWidth="1"/>
    <col min="3" max="3" width="16.140625" customWidth="1"/>
    <col min="4" max="4" width="16" customWidth="1"/>
    <col min="5" max="5" width="13.7109375" customWidth="1"/>
  </cols>
  <sheetData>
    <row r="1" spans="1:5" x14ac:dyDescent="0.25">
      <c r="A1" s="8">
        <v>1</v>
      </c>
      <c r="B1" s="8">
        <v>33</v>
      </c>
      <c r="C1" s="8">
        <f>A1/B1</f>
        <v>3.0303030303030304E-2</v>
      </c>
      <c r="D1" s="8">
        <f>LN(LN(1/(1-C1)))</f>
        <v>-3.4811611857791647</v>
      </c>
      <c r="E1">
        <v>566436246341589.38</v>
      </c>
    </row>
    <row r="2" spans="1:5" x14ac:dyDescent="0.25">
      <c r="A2" s="8">
        <v>2</v>
      </c>
      <c r="B2" s="8">
        <v>33</v>
      </c>
      <c r="C2" s="8">
        <f t="shared" ref="C2:C33" si="0">A2/B2</f>
        <v>6.0606060606060608E-2</v>
      </c>
      <c r="D2" s="8">
        <f>LN(LN(1/(1-C2)))</f>
        <v>-2.7722630635709793</v>
      </c>
      <c r="E2">
        <v>860672610472312.88</v>
      </c>
    </row>
    <row r="3" spans="1:5" x14ac:dyDescent="0.25">
      <c r="A3" s="8">
        <v>3</v>
      </c>
      <c r="B3" s="8">
        <v>33</v>
      </c>
      <c r="C3" s="8">
        <f t="shared" si="0"/>
        <v>9.0909090909090912E-2</v>
      </c>
      <c r="D3" s="8">
        <f>LN(LN(1/(1-C3)))</f>
        <v>-2.3506186555132937</v>
      </c>
      <c r="E3">
        <v>907323158682882.38</v>
      </c>
    </row>
    <row r="4" spans="1:5" x14ac:dyDescent="0.25">
      <c r="A4" s="8">
        <v>4</v>
      </c>
      <c r="B4" s="8">
        <v>33</v>
      </c>
      <c r="C4" s="8">
        <f t="shared" si="0"/>
        <v>0.12121212121212122</v>
      </c>
      <c r="D4" s="8">
        <f t="shared" ref="D4:D11" si="1">LN(LN(1/(1-C4)))</f>
        <v>-2.0463028908269494</v>
      </c>
      <c r="E4">
        <v>1138619611052341.5</v>
      </c>
    </row>
    <row r="5" spans="1:5" x14ac:dyDescent="0.25">
      <c r="A5" s="8">
        <v>5</v>
      </c>
      <c r="B5" s="8">
        <v>33</v>
      </c>
      <c r="C5" s="8">
        <f t="shared" si="0"/>
        <v>0.15151515151515152</v>
      </c>
      <c r="D5" s="8">
        <f t="shared" si="1"/>
        <v>-1.8060426826489377</v>
      </c>
      <c r="E5">
        <v>1187618609209497</v>
      </c>
    </row>
    <row r="6" spans="1:5" x14ac:dyDescent="0.25">
      <c r="A6" s="8">
        <v>6</v>
      </c>
      <c r="B6" s="8">
        <v>33</v>
      </c>
      <c r="C6" s="8">
        <f t="shared" si="0"/>
        <v>0.18181818181818182</v>
      </c>
      <c r="D6" s="9">
        <f t="shared" si="1"/>
        <v>-1.6060900454890572</v>
      </c>
      <c r="E6">
        <v>1213132410217998.8</v>
      </c>
    </row>
    <row r="7" spans="1:5" x14ac:dyDescent="0.25">
      <c r="A7" s="8">
        <v>7</v>
      </c>
      <c r="B7" s="8">
        <v>33</v>
      </c>
      <c r="C7" s="8">
        <f t="shared" si="0"/>
        <v>0.21212121212121213</v>
      </c>
      <c r="D7" s="8">
        <f t="shared" si="1"/>
        <v>-1.4337591055772341</v>
      </c>
      <c r="E7">
        <v>1421972049383564.3</v>
      </c>
    </row>
    <row r="8" spans="1:5" x14ac:dyDescent="0.25">
      <c r="A8" s="8">
        <v>8</v>
      </c>
      <c r="B8" s="8">
        <v>33</v>
      </c>
      <c r="C8" s="8">
        <f t="shared" si="0"/>
        <v>0.24242424242424243</v>
      </c>
      <c r="D8" s="8">
        <f t="shared" si="1"/>
        <v>-1.2814597319623271</v>
      </c>
      <c r="E8">
        <v>1448405525218043.8</v>
      </c>
    </row>
    <row r="9" spans="1:5" x14ac:dyDescent="0.25">
      <c r="A9" s="8">
        <v>9</v>
      </c>
      <c r="B9" s="8">
        <v>33</v>
      </c>
      <c r="C9" s="8">
        <f t="shared" si="0"/>
        <v>0.27272727272727271</v>
      </c>
      <c r="D9" s="8">
        <f t="shared" si="1"/>
        <v>-1.144278085736196</v>
      </c>
      <c r="E9">
        <v>1509476961664837.5</v>
      </c>
    </row>
    <row r="10" spans="1:5" x14ac:dyDescent="0.25">
      <c r="A10" s="8">
        <v>10</v>
      </c>
      <c r="B10" s="8">
        <v>33</v>
      </c>
      <c r="C10" s="8">
        <f t="shared" si="0"/>
        <v>0.30303030303030304</v>
      </c>
      <c r="D10" s="8">
        <f t="shared" si="1"/>
        <v>-1.018840353085112</v>
      </c>
      <c r="E10">
        <v>1630769688161500.3</v>
      </c>
    </row>
    <row r="11" spans="1:5" x14ac:dyDescent="0.25">
      <c r="A11" s="8">
        <v>11</v>
      </c>
      <c r="B11" s="8">
        <v>33</v>
      </c>
      <c r="C11" s="8">
        <f t="shared" si="0"/>
        <v>0.33333333333333331</v>
      </c>
      <c r="D11" s="8">
        <f t="shared" si="1"/>
        <v>-0.9027204557178804</v>
      </c>
      <c r="E11">
        <v>1681748248397796.3</v>
      </c>
    </row>
    <row r="12" spans="1:5" x14ac:dyDescent="0.25">
      <c r="A12" s="8">
        <v>12</v>
      </c>
      <c r="B12" s="8">
        <v>33</v>
      </c>
      <c r="C12" s="8">
        <f t="shared" si="0"/>
        <v>0.36363636363636365</v>
      </c>
      <c r="D12" s="8">
        <f>LN(LN(1/(1-C12)))</f>
        <v>-0.79410601176440232</v>
      </c>
      <c r="E12">
        <v>1807858283386499.5</v>
      </c>
    </row>
    <row r="13" spans="1:5" x14ac:dyDescent="0.25">
      <c r="A13" s="8">
        <v>13</v>
      </c>
      <c r="B13" s="8">
        <v>33</v>
      </c>
      <c r="C13" s="8">
        <f t="shared" si="0"/>
        <v>0.39393939393939392</v>
      </c>
      <c r="D13" s="8">
        <f>LN(LN(1/(1-C13)))</f>
        <v>-0.69159780563642925</v>
      </c>
      <c r="E13">
        <v>1809519416639627.8</v>
      </c>
    </row>
    <row r="14" spans="1:5" x14ac:dyDescent="0.25">
      <c r="A14" s="8">
        <v>14</v>
      </c>
      <c r="B14" s="8">
        <v>33</v>
      </c>
      <c r="C14" s="8">
        <f t="shared" si="0"/>
        <v>0.42424242424242425</v>
      </c>
      <c r="D14" s="8">
        <f>LN(LN(1/(1-C14)))</f>
        <v>-0.59408299712542711</v>
      </c>
      <c r="E14">
        <v>1903586945320538</v>
      </c>
    </row>
    <row r="15" spans="1:5" x14ac:dyDescent="0.25">
      <c r="A15" s="8">
        <v>15</v>
      </c>
      <c r="B15" s="8">
        <v>33</v>
      </c>
      <c r="C15" s="8">
        <f t="shared" si="0"/>
        <v>0.45454545454545453</v>
      </c>
      <c r="D15" s="8">
        <f t="shared" ref="D15:D33" si="2">LN(LN(1/(1-C15)))</f>
        <v>-0.50065121971824522</v>
      </c>
      <c r="E15">
        <v>1969262069873605.5</v>
      </c>
    </row>
    <row r="16" spans="1:5" x14ac:dyDescent="0.25">
      <c r="A16" s="8">
        <v>16</v>
      </c>
      <c r="B16" s="8">
        <v>33</v>
      </c>
      <c r="C16" s="8">
        <f t="shared" si="0"/>
        <v>0.48484848484848486</v>
      </c>
      <c r="D16" s="8">
        <f t="shared" si="2"/>
        <v>-0.41053662039867744</v>
      </c>
      <c r="E16">
        <v>2123826401341002.8</v>
      </c>
    </row>
    <row r="17" spans="1:5" x14ac:dyDescent="0.25">
      <c r="A17" s="8">
        <v>17</v>
      </c>
      <c r="B17" s="8">
        <v>33</v>
      </c>
      <c r="C17" s="8">
        <f t="shared" si="0"/>
        <v>0.51515151515151514</v>
      </c>
      <c r="D17" s="9">
        <f t="shared" si="2"/>
        <v>-0.32307599339576226</v>
      </c>
      <c r="E17">
        <v>2123830439109235.5</v>
      </c>
    </row>
    <row r="18" spans="1:5" x14ac:dyDescent="0.25">
      <c r="A18" s="8">
        <v>18</v>
      </c>
      <c r="B18" s="8">
        <v>33</v>
      </c>
      <c r="C18" s="8">
        <f t="shared" si="0"/>
        <v>0.54545454545454541</v>
      </c>
      <c r="D18" s="8">
        <f t="shared" si="2"/>
        <v>-0.23767695094135363</v>
      </c>
      <c r="E18">
        <v>2123898187233803.5</v>
      </c>
    </row>
    <row r="19" spans="1:5" x14ac:dyDescent="0.25">
      <c r="A19" s="8">
        <v>19</v>
      </c>
      <c r="B19" s="8">
        <v>33</v>
      </c>
      <c r="C19" s="8">
        <f t="shared" si="0"/>
        <v>0.5757575757575758</v>
      </c>
      <c r="D19" s="8">
        <f t="shared" si="2"/>
        <v>-0.15379214028381763</v>
      </c>
      <c r="E19">
        <v>2278159296483160</v>
      </c>
    </row>
    <row r="20" spans="1:5" x14ac:dyDescent="0.25">
      <c r="A20" s="8">
        <v>20</v>
      </c>
      <c r="B20" s="8">
        <v>33</v>
      </c>
      <c r="C20" s="8">
        <f t="shared" si="0"/>
        <v>0.60606060606060608</v>
      </c>
      <c r="D20" s="8">
        <f t="shared" si="2"/>
        <v>-7.08966067219165E-2</v>
      </c>
      <c r="E20">
        <v>2351047360649731</v>
      </c>
    </row>
    <row r="21" spans="1:5" x14ac:dyDescent="0.25">
      <c r="A21" s="8">
        <v>21</v>
      </c>
      <c r="B21" s="8">
        <v>33</v>
      </c>
      <c r="C21" s="8">
        <f t="shared" si="0"/>
        <v>0.63636363636363635</v>
      </c>
      <c r="D21" s="8">
        <f t="shared" si="2"/>
        <v>1.1534137037545175E-2</v>
      </c>
      <c r="E21">
        <v>2438959712409513.5</v>
      </c>
    </row>
    <row r="22" spans="1:5" x14ac:dyDescent="0.25">
      <c r="A22" s="8">
        <v>22</v>
      </c>
      <c r="B22" s="8">
        <v>33</v>
      </c>
      <c r="C22" s="8">
        <f t="shared" si="0"/>
        <v>0.66666666666666663</v>
      </c>
      <c r="D22" s="8">
        <f t="shared" si="2"/>
        <v>9.4047827616698901E-2</v>
      </c>
      <c r="E22">
        <v>2464456309853046</v>
      </c>
    </row>
    <row r="23" spans="1:5" x14ac:dyDescent="0.25">
      <c r="A23" s="8">
        <v>23</v>
      </c>
      <c r="B23" s="8">
        <v>33</v>
      </c>
      <c r="C23" s="8">
        <f t="shared" si="0"/>
        <v>0.69696969696969702</v>
      </c>
      <c r="D23" s="8">
        <f t="shared" si="2"/>
        <v>0.17724407858439606</v>
      </c>
      <c r="E23">
        <v>2595250298160680</v>
      </c>
    </row>
    <row r="24" spans="1:5" x14ac:dyDescent="0.25">
      <c r="A24" s="8">
        <v>24</v>
      </c>
      <c r="B24" s="8">
        <v>33</v>
      </c>
      <c r="C24" s="8">
        <f t="shared" si="0"/>
        <v>0.72727272727272729</v>
      </c>
      <c r="D24" s="8">
        <f t="shared" si="2"/>
        <v>0.26181256163843886</v>
      </c>
      <c r="E24">
        <v>2615461218902558.5</v>
      </c>
    </row>
    <row r="25" spans="1:5" x14ac:dyDescent="0.25">
      <c r="A25" s="8">
        <v>25</v>
      </c>
      <c r="B25" s="8">
        <v>33</v>
      </c>
      <c r="C25" s="8">
        <f t="shared" si="0"/>
        <v>0.75757575757575757</v>
      </c>
      <c r="D25" s="9">
        <f t="shared" si="2"/>
        <v>0.34858855086289781</v>
      </c>
      <c r="E25">
        <v>2825010574688439.5</v>
      </c>
    </row>
    <row r="26" spans="1:5" x14ac:dyDescent="0.25">
      <c r="A26" s="8">
        <v>26</v>
      </c>
      <c r="B26" s="8">
        <v>33</v>
      </c>
      <c r="C26" s="8">
        <f t="shared" si="0"/>
        <v>0.78787878787878785</v>
      </c>
      <c r="D26" s="8">
        <f t="shared" si="2"/>
        <v>0.43864028403515276</v>
      </c>
      <c r="E26">
        <v>2847856477222020.5</v>
      </c>
    </row>
    <row r="27" spans="1:5" x14ac:dyDescent="0.25">
      <c r="A27" s="8">
        <v>27</v>
      </c>
      <c r="B27" s="8">
        <v>33</v>
      </c>
      <c r="C27" s="8">
        <f t="shared" si="0"/>
        <v>0.81818181818181823</v>
      </c>
      <c r="D27" s="8">
        <f t="shared" si="2"/>
        <v>0.53341735333216567</v>
      </c>
      <c r="E27">
        <v>2871738338777556</v>
      </c>
    </row>
    <row r="28" spans="1:5" x14ac:dyDescent="0.25">
      <c r="A28" s="8">
        <v>28</v>
      </c>
      <c r="B28" s="8">
        <v>33</v>
      </c>
      <c r="C28" s="8">
        <f t="shared" si="0"/>
        <v>0.84848484848484851</v>
      </c>
      <c r="D28" s="8">
        <f t="shared" si="2"/>
        <v>0.63502517563232808</v>
      </c>
      <c r="E28">
        <v>3116634934592928</v>
      </c>
    </row>
    <row r="29" spans="1:5" x14ac:dyDescent="0.25">
      <c r="A29" s="8">
        <v>29</v>
      </c>
      <c r="B29" s="8">
        <v>33</v>
      </c>
      <c r="C29" s="8">
        <f t="shared" si="0"/>
        <v>0.87878787878787878</v>
      </c>
      <c r="D29" s="8">
        <f t="shared" si="2"/>
        <v>0.74678898520178227</v>
      </c>
      <c r="E29">
        <v>3211019243405084</v>
      </c>
    </row>
    <row r="30" spans="1:5" x14ac:dyDescent="0.25">
      <c r="A30" s="8">
        <v>30</v>
      </c>
      <c r="B30" s="8">
        <v>33</v>
      </c>
      <c r="C30" s="8">
        <f t="shared" si="0"/>
        <v>0.90909090909090906</v>
      </c>
      <c r="D30" s="8">
        <f t="shared" si="2"/>
        <v>0.87459138292368876</v>
      </c>
      <c r="E30">
        <v>3302540276194359</v>
      </c>
    </row>
    <row r="31" spans="1:5" x14ac:dyDescent="0.25">
      <c r="A31" s="8">
        <v>31</v>
      </c>
      <c r="B31" s="8">
        <v>33</v>
      </c>
      <c r="C31" s="8">
        <f t="shared" si="0"/>
        <v>0.93939393939393945</v>
      </c>
      <c r="D31" s="8">
        <f t="shared" si="2"/>
        <v>1.0308188336316295</v>
      </c>
      <c r="E31">
        <v>3702221837529644.5</v>
      </c>
    </row>
    <row r="32" spans="1:5" x14ac:dyDescent="0.25">
      <c r="A32" s="8">
        <v>32</v>
      </c>
      <c r="B32" s="8">
        <v>33</v>
      </c>
      <c r="C32" s="8">
        <f t="shared" si="0"/>
        <v>0.96969696969696972</v>
      </c>
      <c r="D32" s="8">
        <f t="shared" si="2"/>
        <v>1.2517646307410222</v>
      </c>
      <c r="E32">
        <v>3888749282216833.5</v>
      </c>
    </row>
    <row r="33" spans="1:5" s="12" customFormat="1" x14ac:dyDescent="0.25">
      <c r="A33" s="11">
        <v>33</v>
      </c>
      <c r="B33" s="11">
        <v>33</v>
      </c>
      <c r="C33" s="11">
        <f t="shared" si="0"/>
        <v>1</v>
      </c>
      <c r="D33" s="11" t="e">
        <f t="shared" si="2"/>
        <v>#DIV/0!</v>
      </c>
      <c r="E33" s="12">
        <v>4789207180550688</v>
      </c>
    </row>
  </sheetData>
  <sortState xmlns:xlrd2="http://schemas.microsoft.com/office/spreadsheetml/2017/richdata2" ref="A1:A33">
    <sortCondition ref="A1:A33"/>
  </sortState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31F15F-C641-413F-82F4-0E839BA0666F}">
  <dimension ref="A1:K32"/>
  <sheetViews>
    <sheetView workbookViewId="0">
      <selection activeCell="K33" sqref="K33"/>
    </sheetView>
  </sheetViews>
  <sheetFormatPr defaultRowHeight="15.75" x14ac:dyDescent="0.25"/>
  <cols>
    <col min="1" max="1" width="13.7109375" customWidth="1"/>
    <col min="2" max="2" width="11.7109375" customWidth="1"/>
    <col min="3" max="3" width="13.5703125" bestFit="1" customWidth="1"/>
    <col min="8" max="8" width="19.42578125" customWidth="1"/>
    <col min="11" max="11" width="10.7109375" bestFit="1" customWidth="1"/>
  </cols>
  <sheetData>
    <row r="1" spans="1:3" x14ac:dyDescent="0.25">
      <c r="A1">
        <v>566436246341589.38</v>
      </c>
      <c r="B1">
        <v>-3.4811611857791647</v>
      </c>
      <c r="C1">
        <f>EXP((B1+89.285)/2.5209)</f>
        <v>605445895622206.88</v>
      </c>
    </row>
    <row r="2" spans="1:3" x14ac:dyDescent="0.25">
      <c r="A2">
        <v>860672610472312.88</v>
      </c>
      <c r="B2">
        <v>-2.7722630635709793</v>
      </c>
      <c r="C2">
        <f t="shared" ref="C2:C32" si="0">EXP((B2+89.285)/2.5209)</f>
        <v>802052086265334.38</v>
      </c>
    </row>
    <row r="3" spans="1:3" x14ac:dyDescent="0.25">
      <c r="A3">
        <v>907323158682882.38</v>
      </c>
      <c r="B3">
        <v>-2.3506186555132937</v>
      </c>
      <c r="C3">
        <f t="shared" si="0"/>
        <v>948074442718062.5</v>
      </c>
    </row>
    <row r="4" spans="1:3" x14ac:dyDescent="0.25">
      <c r="A4">
        <v>1138619611052341.5</v>
      </c>
      <c r="B4">
        <v>-2.0463028908269494</v>
      </c>
      <c r="C4">
        <f t="shared" si="0"/>
        <v>1069717780446413.4</v>
      </c>
    </row>
    <row r="5" spans="1:3" x14ac:dyDescent="0.25">
      <c r="A5">
        <v>1187618609209497</v>
      </c>
      <c r="B5">
        <v>-1.8060426826489377</v>
      </c>
      <c r="C5">
        <f t="shared" si="0"/>
        <v>1176686186481090.8</v>
      </c>
    </row>
    <row r="6" spans="1:3" x14ac:dyDescent="0.25">
      <c r="A6">
        <v>1213132410217998.8</v>
      </c>
      <c r="B6">
        <v>-1.6060900454890572</v>
      </c>
      <c r="C6">
        <f t="shared" si="0"/>
        <v>1273819831955930.8</v>
      </c>
    </row>
    <row r="7" spans="1:3" x14ac:dyDescent="0.25">
      <c r="A7">
        <v>1421972049383564.3</v>
      </c>
      <c r="B7">
        <v>-1.4337591055772341</v>
      </c>
      <c r="C7">
        <f t="shared" si="0"/>
        <v>1363944687589762.3</v>
      </c>
    </row>
    <row r="8" spans="1:3" x14ac:dyDescent="0.25">
      <c r="A8">
        <v>1448405525218043.8</v>
      </c>
      <c r="B8">
        <v>-1.2814597319623271</v>
      </c>
      <c r="C8">
        <f t="shared" si="0"/>
        <v>1448887020569509.5</v>
      </c>
    </row>
    <row r="9" spans="1:3" x14ac:dyDescent="0.25">
      <c r="A9">
        <v>1509476961664837.5</v>
      </c>
      <c r="B9">
        <v>-1.144278085736196</v>
      </c>
      <c r="C9">
        <f t="shared" si="0"/>
        <v>1529916893531533.3</v>
      </c>
    </row>
    <row r="10" spans="1:3" x14ac:dyDescent="0.25">
      <c r="A10">
        <v>1630769688161500.3</v>
      </c>
      <c r="B10">
        <v>-1.018840353085112</v>
      </c>
      <c r="C10">
        <f t="shared" si="0"/>
        <v>1607970014529663.8</v>
      </c>
    </row>
    <row r="11" spans="1:3" x14ac:dyDescent="0.25">
      <c r="A11">
        <v>1681748248397796.3</v>
      </c>
      <c r="B11">
        <v>-0.9027204557178804</v>
      </c>
      <c r="C11">
        <f t="shared" si="0"/>
        <v>1683770116699383.5</v>
      </c>
    </row>
    <row r="12" spans="1:3" x14ac:dyDescent="0.25">
      <c r="A12">
        <v>1807858283386499.5</v>
      </c>
      <c r="B12">
        <v>-0.79410601176440232</v>
      </c>
      <c r="C12">
        <f t="shared" si="0"/>
        <v>1757901869561814.8</v>
      </c>
    </row>
    <row r="13" spans="1:3" x14ac:dyDescent="0.25">
      <c r="A13">
        <v>1809519416639627.8</v>
      </c>
      <c r="B13">
        <v>-0.69159780563642925</v>
      </c>
      <c r="C13">
        <f t="shared" si="0"/>
        <v>1830857278389478.3</v>
      </c>
    </row>
    <row r="14" spans="1:3" x14ac:dyDescent="0.25">
      <c r="A14">
        <v>1903586945320538</v>
      </c>
      <c r="B14">
        <v>-0.59408299712542711</v>
      </c>
      <c r="C14">
        <f t="shared" si="0"/>
        <v>1903067109289272</v>
      </c>
    </row>
    <row r="15" spans="1:3" x14ac:dyDescent="0.25">
      <c r="A15">
        <v>1969262069873605.5</v>
      </c>
      <c r="B15">
        <v>-0.50065121971824522</v>
      </c>
      <c r="C15">
        <f t="shared" si="0"/>
        <v>1974923607972201.3</v>
      </c>
    </row>
    <row r="16" spans="1:3" x14ac:dyDescent="0.25">
      <c r="A16">
        <v>2123826401341002.8</v>
      </c>
      <c r="B16">
        <v>-0.41053662039867744</v>
      </c>
      <c r="C16">
        <f t="shared" si="0"/>
        <v>2046798188581456.5</v>
      </c>
    </row>
    <row r="17" spans="1:11" x14ac:dyDescent="0.25">
      <c r="A17">
        <v>2123830439109235.5</v>
      </c>
      <c r="B17">
        <v>-0.32307599339576226</v>
      </c>
      <c r="C17">
        <f t="shared" si="0"/>
        <v>2119056452799393</v>
      </c>
    </row>
    <row r="18" spans="1:11" x14ac:dyDescent="0.25">
      <c r="A18">
        <v>2123898187233803.5</v>
      </c>
      <c r="B18">
        <v>-0.23767695094135363</v>
      </c>
      <c r="C18">
        <f t="shared" si="0"/>
        <v>2192072252324541.5</v>
      </c>
    </row>
    <row r="19" spans="1:11" x14ac:dyDescent="0.25">
      <c r="A19">
        <v>2278159296483160</v>
      </c>
      <c r="B19">
        <v>-0.15379214028381763</v>
      </c>
      <c r="C19">
        <f t="shared" si="0"/>
        <v>2266242263866919.5</v>
      </c>
    </row>
    <row r="20" spans="1:11" x14ac:dyDescent="0.25">
      <c r="A20">
        <v>2351047360649731</v>
      </c>
      <c r="B20">
        <v>-7.08966067219165E-2</v>
      </c>
      <c r="C20">
        <f t="shared" si="0"/>
        <v>2342002607209563.5</v>
      </c>
    </row>
    <row r="21" spans="1:11" x14ac:dyDescent="0.25">
      <c r="A21">
        <v>2438959712409513.5</v>
      </c>
      <c r="B21">
        <v>1.1534137037545175E-2</v>
      </c>
      <c r="C21">
        <f t="shared" si="0"/>
        <v>2419849414520193.5</v>
      </c>
    </row>
    <row r="22" spans="1:11" x14ac:dyDescent="0.25">
      <c r="A22">
        <v>2464456309853046</v>
      </c>
      <c r="B22">
        <v>9.4047827616698901E-2</v>
      </c>
      <c r="C22">
        <f t="shared" si="0"/>
        <v>2500366074346764</v>
      </c>
    </row>
    <row r="23" spans="1:11" x14ac:dyDescent="0.25">
      <c r="A23">
        <v>2595250298160680</v>
      </c>
      <c r="B23">
        <v>0.17724407858439606</v>
      </c>
      <c r="C23">
        <f t="shared" si="0"/>
        <v>2584261420055653.5</v>
      </c>
    </row>
    <row r="24" spans="1:11" x14ac:dyDescent="0.25">
      <c r="A24">
        <v>2615461218902558.5</v>
      </c>
      <c r="B24">
        <v>0.26181256163843886</v>
      </c>
      <c r="C24">
        <f t="shared" si="0"/>
        <v>2672426043420406</v>
      </c>
    </row>
    <row r="25" spans="1:11" x14ac:dyDescent="0.25">
      <c r="A25">
        <v>2825010574688439.5</v>
      </c>
      <c r="B25">
        <v>0.34858855086289781</v>
      </c>
      <c r="C25">
        <f t="shared" si="0"/>
        <v>2766019582448886</v>
      </c>
    </row>
    <row r="26" spans="1:11" x14ac:dyDescent="0.25">
      <c r="A26">
        <v>2847856477222020.5</v>
      </c>
      <c r="B26">
        <v>0.43864028403515276</v>
      </c>
      <c r="C26">
        <f t="shared" si="0"/>
        <v>2866613505397090.5</v>
      </c>
    </row>
    <row r="27" spans="1:11" x14ac:dyDescent="0.25">
      <c r="A27">
        <v>2871738338777556</v>
      </c>
      <c r="B27">
        <v>0.53341735333216567</v>
      </c>
      <c r="C27">
        <f t="shared" si="0"/>
        <v>2976439806801633</v>
      </c>
      <c r="H27" t="s">
        <v>28</v>
      </c>
      <c r="K27">
        <v>1977336.6795999999</v>
      </c>
    </row>
    <row r="28" spans="1:11" x14ac:dyDescent="0.25">
      <c r="A28">
        <v>3116634934592928</v>
      </c>
      <c r="B28">
        <v>0.63502517563232808</v>
      </c>
      <c r="C28">
        <f t="shared" si="0"/>
        <v>3098859250130892</v>
      </c>
    </row>
    <row r="29" spans="1:11" x14ac:dyDescent="0.25">
      <c r="A29">
        <v>3211019243405084</v>
      </c>
      <c r="B29">
        <v>0.74678898520178227</v>
      </c>
      <c r="C29">
        <f t="shared" si="0"/>
        <v>3239337858102067.5</v>
      </c>
    </row>
    <row r="30" spans="1:11" x14ac:dyDescent="0.25">
      <c r="A30">
        <v>3302540276194359</v>
      </c>
      <c r="B30">
        <v>0.87459138292368876</v>
      </c>
      <c r="C30">
        <f t="shared" si="0"/>
        <v>3407797114990396.5</v>
      </c>
    </row>
    <row r="31" spans="1:11" x14ac:dyDescent="0.25">
      <c r="A31">
        <v>3702221837529644.5</v>
      </c>
      <c r="B31">
        <v>1.0308188336316295</v>
      </c>
      <c r="C31">
        <f t="shared" si="0"/>
        <v>3625669504525192</v>
      </c>
      <c r="H31" s="1">
        <v>62391440000000</v>
      </c>
    </row>
    <row r="32" spans="1:11" x14ac:dyDescent="0.25">
      <c r="A32">
        <v>3888749282216833.5</v>
      </c>
      <c r="B32">
        <v>1.2517646307410222</v>
      </c>
      <c r="C32">
        <f t="shared" si="0"/>
        <v>3957785152097630</v>
      </c>
      <c r="H32" s="1">
        <v>62384254000000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119DB0-960F-4272-9877-914A26E4E420}">
  <sheetPr codeName="工作表2"/>
  <dimension ref="A1:Q31"/>
  <sheetViews>
    <sheetView zoomScale="130" zoomScaleNormal="130" workbookViewId="0">
      <selection activeCell="J7" sqref="J7:J9"/>
    </sheetView>
  </sheetViews>
  <sheetFormatPr defaultRowHeight="15.75" x14ac:dyDescent="0.25"/>
  <cols>
    <col min="1" max="1" width="59.140625" customWidth="1"/>
    <col min="3" max="4" width="13.5703125" bestFit="1" customWidth="1"/>
    <col min="6" max="7" width="9.7109375" bestFit="1" customWidth="1"/>
    <col min="8" max="8" width="14.140625" customWidth="1"/>
    <col min="9" max="10" width="13.5703125" bestFit="1" customWidth="1"/>
    <col min="12" max="12" width="9.7109375" bestFit="1" customWidth="1"/>
    <col min="14" max="14" width="11.85546875" bestFit="1" customWidth="1"/>
  </cols>
  <sheetData>
    <row r="1" spans="1:17" x14ac:dyDescent="0.25">
      <c r="A1" t="s">
        <v>0</v>
      </c>
      <c r="B1">
        <v>0.76060000000000005</v>
      </c>
      <c r="C1">
        <v>44905908.011699997</v>
      </c>
      <c r="G1">
        <v>2.9</v>
      </c>
      <c r="H1" s="1"/>
    </row>
    <row r="2" spans="1:17" x14ac:dyDescent="0.25">
      <c r="A2" t="s">
        <v>1</v>
      </c>
      <c r="B2">
        <v>35.93</v>
      </c>
      <c r="G2">
        <v>2.75</v>
      </c>
    </row>
    <row r="3" spans="1:17" x14ac:dyDescent="0.25">
      <c r="A3" t="s">
        <v>2</v>
      </c>
      <c r="B3">
        <v>674.2</v>
      </c>
      <c r="G3">
        <v>2.6</v>
      </c>
      <c r="L3" s="1">
        <v>3.8271593999999997E+22</v>
      </c>
    </row>
    <row r="4" spans="1:17" x14ac:dyDescent="0.25">
      <c r="G4">
        <v>0.6</v>
      </c>
      <c r="I4">
        <v>111952800000</v>
      </c>
      <c r="J4">
        <v>3550</v>
      </c>
      <c r="L4" s="1">
        <v>1.1859424E+23</v>
      </c>
      <c r="O4">
        <v>0.6</v>
      </c>
      <c r="P4">
        <v>0.55000000000000004</v>
      </c>
    </row>
    <row r="5" spans="1:17" x14ac:dyDescent="0.25">
      <c r="G5">
        <v>0.55000000000000004</v>
      </c>
      <c r="I5">
        <v>416275200000</v>
      </c>
      <c r="J5">
        <v>13200</v>
      </c>
      <c r="K5" s="1"/>
      <c r="L5" s="1"/>
      <c r="O5">
        <v>3550</v>
      </c>
      <c r="P5">
        <v>13200</v>
      </c>
      <c r="Q5">
        <v>3550</v>
      </c>
    </row>
    <row r="7" spans="1:17" x14ac:dyDescent="0.25">
      <c r="D7" s="1"/>
      <c r="E7">
        <v>2.9</v>
      </c>
      <c r="F7" s="3">
        <v>2.197171486555048E-5</v>
      </c>
      <c r="I7">
        <v>0.76060000000000005</v>
      </c>
      <c r="J7" s="1">
        <v>2.4118467800000002E-8</v>
      </c>
      <c r="K7" s="1">
        <v>8.7716729000000002E-4</v>
      </c>
      <c r="M7">
        <v>2.9</v>
      </c>
      <c r="N7" s="1">
        <v>8.7716729000000002E-4</v>
      </c>
    </row>
    <row r="8" spans="1:17" x14ac:dyDescent="0.25">
      <c r="E8">
        <v>2.75</v>
      </c>
      <c r="F8" s="3">
        <v>1.2003741755454083E-4</v>
      </c>
      <c r="G8" s="1">
        <v>5.3430900000000003E-23</v>
      </c>
      <c r="H8" s="1">
        <v>1.061025E-19</v>
      </c>
      <c r="I8">
        <v>35.93</v>
      </c>
      <c r="J8">
        <v>1.13933E-6</v>
      </c>
      <c r="K8" s="1">
        <v>6.1518955800000004E-3</v>
      </c>
      <c r="M8">
        <v>2.75</v>
      </c>
      <c r="N8" s="1">
        <v>6.1518955800000004E-3</v>
      </c>
    </row>
    <row r="9" spans="1:17" x14ac:dyDescent="0.25">
      <c r="E9">
        <v>2.6</v>
      </c>
      <c r="F9" s="3">
        <v>5.3203323186199901E-4</v>
      </c>
      <c r="G9" s="1"/>
      <c r="I9">
        <v>674.2</v>
      </c>
      <c r="J9">
        <v>2.1378739999999999E-5</v>
      </c>
      <c r="K9">
        <v>1.7138319440000001E-2</v>
      </c>
      <c r="M9">
        <v>2.6</v>
      </c>
      <c r="N9">
        <v>1.7138319440000001E-2</v>
      </c>
    </row>
    <row r="10" spans="1:17" x14ac:dyDescent="0.25">
      <c r="E10">
        <v>0.6</v>
      </c>
      <c r="F10">
        <v>3550</v>
      </c>
      <c r="N10">
        <v>1827981383.0799999</v>
      </c>
    </row>
    <row r="11" spans="1:17" x14ac:dyDescent="0.25">
      <c r="E11">
        <v>0.55000000000000004</v>
      </c>
      <c r="F11">
        <v>13200</v>
      </c>
      <c r="G11" s="1"/>
    </row>
    <row r="15" spans="1:17" x14ac:dyDescent="0.25">
      <c r="G15">
        <v>2.9</v>
      </c>
      <c r="H15">
        <v>2.6459999999999999</v>
      </c>
    </row>
    <row r="16" spans="1:17" x14ac:dyDescent="0.25">
      <c r="G16">
        <v>2.75</v>
      </c>
      <c r="H16">
        <v>5.5830000000000002</v>
      </c>
    </row>
    <row r="17" spans="1:9" x14ac:dyDescent="0.25">
      <c r="G17">
        <v>2.6</v>
      </c>
      <c r="H17">
        <v>2684.8975999999998</v>
      </c>
    </row>
    <row r="18" spans="1:9" x14ac:dyDescent="0.25">
      <c r="A18" s="2">
        <v>0.5</v>
      </c>
      <c r="B18" s="4">
        <v>1E-4</v>
      </c>
    </row>
    <row r="19" spans="1:9" x14ac:dyDescent="0.25">
      <c r="A19" s="3">
        <v>6.6882699999999996E-6</v>
      </c>
      <c r="B19" s="1">
        <v>4.5123488100000002E-7</v>
      </c>
    </row>
    <row r="20" spans="1:9" x14ac:dyDescent="0.25">
      <c r="A20" s="3">
        <v>5.323712E-5</v>
      </c>
      <c r="B20">
        <v>8.4325799999999998E-6</v>
      </c>
    </row>
    <row r="21" spans="1:9" x14ac:dyDescent="0.25">
      <c r="A21" s="3">
        <v>3.0349081999999999E-4</v>
      </c>
      <c r="B21">
        <v>8.5081599999999995E-5</v>
      </c>
      <c r="G21" s="1">
        <v>4.5123488100000002E-7</v>
      </c>
    </row>
    <row r="22" spans="1:9" x14ac:dyDescent="0.25">
      <c r="A22" s="3">
        <v>35600000</v>
      </c>
      <c r="B22">
        <v>3550</v>
      </c>
      <c r="D22">
        <v>241997</v>
      </c>
      <c r="G22">
        <v>8.4325799999999998E-6</v>
      </c>
    </row>
    <row r="23" spans="1:9" x14ac:dyDescent="0.25">
      <c r="A23" s="3">
        <v>67300000</v>
      </c>
      <c r="B23">
        <v>13200</v>
      </c>
      <c r="D23">
        <v>252915.63500000001</v>
      </c>
      <c r="G23">
        <v>8.5081599999999995E-5</v>
      </c>
    </row>
    <row r="24" spans="1:9" x14ac:dyDescent="0.25">
      <c r="G24">
        <v>8.4325799999999998E-6</v>
      </c>
    </row>
    <row r="25" spans="1:9" x14ac:dyDescent="0.25">
      <c r="G25" s="1">
        <v>4.5123488100000002E-7</v>
      </c>
    </row>
    <row r="28" spans="1:9" x14ac:dyDescent="0.25">
      <c r="A28" s="2">
        <v>0.99</v>
      </c>
      <c r="H28" t="s">
        <v>3</v>
      </c>
    </row>
    <row r="29" spans="1:9" x14ac:dyDescent="0.25">
      <c r="A29" s="3">
        <v>2.197171486555048E-5</v>
      </c>
      <c r="H29" s="3">
        <v>16778.2</v>
      </c>
      <c r="I29" s="3">
        <v>5.3203323186199901E-4</v>
      </c>
    </row>
    <row r="30" spans="1:9" x14ac:dyDescent="0.25">
      <c r="A30" s="3">
        <v>1.2003741755454083E-4</v>
      </c>
    </row>
    <row r="31" spans="1:9" x14ac:dyDescent="0.25">
      <c r="A31" s="3">
        <v>5.3203323186199901E-4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1D9803-8B4C-40E6-8173-F1DB5EB5CDC0}">
  <dimension ref="A1:A3"/>
  <sheetViews>
    <sheetView workbookViewId="0">
      <selection activeCell="B1" sqref="B1"/>
    </sheetView>
  </sheetViews>
  <sheetFormatPr defaultRowHeight="15.75" x14ac:dyDescent="0.25"/>
  <sheetData>
    <row r="1" spans="1:1" x14ac:dyDescent="0.25">
      <c r="A1">
        <v>2.9</v>
      </c>
    </row>
    <row r="2" spans="1:1" x14ac:dyDescent="0.25">
      <c r="A2">
        <v>2.75</v>
      </c>
    </row>
    <row r="3" spans="1:1" x14ac:dyDescent="0.25">
      <c r="A3">
        <v>2.6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151FB-61B0-416E-BF63-2737AD299E0F}">
  <dimension ref="A1:N30"/>
  <sheetViews>
    <sheetView workbookViewId="0">
      <selection activeCell="N30" sqref="N30"/>
    </sheetView>
  </sheetViews>
  <sheetFormatPr defaultRowHeight="15.75" x14ac:dyDescent="0.25"/>
  <cols>
    <col min="1" max="1" width="9.7109375" bestFit="1" customWidth="1"/>
    <col min="2" max="2" width="14.85546875" customWidth="1"/>
    <col min="6" max="6" width="9.5703125" bestFit="1" customWidth="1"/>
  </cols>
  <sheetData>
    <row r="1" spans="1:6" x14ac:dyDescent="0.25">
      <c r="A1" s="1">
        <v>2.9</v>
      </c>
      <c r="B1" s="1">
        <v>2.4118467800000002E-8</v>
      </c>
      <c r="E1" s="1">
        <v>2.4118467800000002E-8</v>
      </c>
      <c r="F1">
        <f>LN(E1)</f>
        <v>-17.540287991151597</v>
      </c>
    </row>
    <row r="2" spans="1:6" x14ac:dyDescent="0.25">
      <c r="A2">
        <v>2.75</v>
      </c>
      <c r="B2">
        <v>1.13933E-6</v>
      </c>
      <c r="E2">
        <v>1.13933E-6</v>
      </c>
      <c r="F2">
        <f t="shared" ref="F2:F3" si="0">LN(E2)</f>
        <v>-13.685070187630801</v>
      </c>
    </row>
    <row r="3" spans="1:6" x14ac:dyDescent="0.25">
      <c r="A3">
        <v>2.6</v>
      </c>
      <c r="B3">
        <v>2.1378739999999999E-5</v>
      </c>
      <c r="E3">
        <v>2.1378739999999999E-5</v>
      </c>
      <c r="F3">
        <f t="shared" si="0"/>
        <v>-10.753113587686814</v>
      </c>
    </row>
    <row r="30" spans="14:14" x14ac:dyDescent="0.25">
      <c r="N30" t="s">
        <v>26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142091-9BF0-403F-B785-B08878ED3FB6}">
  <dimension ref="A1:I37"/>
  <sheetViews>
    <sheetView workbookViewId="0"/>
  </sheetViews>
  <sheetFormatPr defaultRowHeight="15.75" x14ac:dyDescent="0.25"/>
  <cols>
    <col min="1" max="1" width="41.5703125" style="5" customWidth="1"/>
    <col min="2" max="2" width="11.85546875" style="3" bestFit="1" customWidth="1"/>
    <col min="3" max="4" width="13.5703125" style="3" bestFit="1" customWidth="1"/>
    <col min="5" max="5" width="26.42578125" style="3" customWidth="1"/>
    <col min="6" max="16384" width="9.140625" style="3"/>
  </cols>
  <sheetData>
    <row r="1" spans="1:4" x14ac:dyDescent="0.25">
      <c r="A1" s="5" t="s">
        <v>19</v>
      </c>
      <c r="D1" s="3">
        <v>265.58</v>
      </c>
    </row>
    <row r="2" spans="1:4" x14ac:dyDescent="0.25">
      <c r="A2" s="5" t="s">
        <v>20</v>
      </c>
      <c r="D2" s="3">
        <v>75002172</v>
      </c>
    </row>
    <row r="3" spans="1:4" x14ac:dyDescent="0.25">
      <c r="A3" s="5" t="s">
        <v>20</v>
      </c>
    </row>
    <row r="8" spans="1:4" x14ac:dyDescent="0.25">
      <c r="A8" s="5" t="s">
        <v>21</v>
      </c>
      <c r="B8" s="3">
        <v>265.58186364800002</v>
      </c>
      <c r="C8" s="3">
        <f>B8/365.25/24/60/60</f>
        <v>8.4157814170912862E-6</v>
      </c>
    </row>
    <row r="9" spans="1:4" x14ac:dyDescent="0.25">
      <c r="A9" s="5" t="s">
        <v>23</v>
      </c>
      <c r="B9" s="3">
        <v>1965.6197572900001</v>
      </c>
      <c r="C9" s="3">
        <f>B9/365.25/24/60/60</f>
        <v>6.2286731477995802E-5</v>
      </c>
    </row>
    <row r="10" spans="1:4" x14ac:dyDescent="0.25">
      <c r="A10" s="5" t="s">
        <v>22</v>
      </c>
      <c r="B10" s="3">
        <v>10673.370013399999</v>
      </c>
      <c r="C10" s="3">
        <f>B10/365.25/24/60/60</f>
        <v>3.3821868625624253E-4</v>
      </c>
    </row>
    <row r="17" spans="1:9" x14ac:dyDescent="0.25">
      <c r="A17" s="5">
        <v>2.9</v>
      </c>
      <c r="B17" s="3">
        <v>8.4157814170912862E-6</v>
      </c>
    </row>
    <row r="18" spans="1:9" x14ac:dyDescent="0.25">
      <c r="A18" s="5">
        <v>2.75</v>
      </c>
      <c r="B18" s="3">
        <v>6.2286731477995802E-5</v>
      </c>
    </row>
    <row r="19" spans="1:9" x14ac:dyDescent="0.25">
      <c r="A19" s="5">
        <v>2.6</v>
      </c>
      <c r="B19" s="3">
        <v>3.3821868625624253E-4</v>
      </c>
    </row>
    <row r="20" spans="1:9" x14ac:dyDescent="0.25">
      <c r="B20" s="3">
        <v>34413628.410400003</v>
      </c>
    </row>
    <row r="25" spans="1:9" x14ac:dyDescent="0.25">
      <c r="D25" s="3">
        <v>13200</v>
      </c>
    </row>
    <row r="26" spans="1:9" x14ac:dyDescent="0.25">
      <c r="A26" s="5" t="s">
        <v>5</v>
      </c>
      <c r="B26" s="3" t="s">
        <v>6</v>
      </c>
      <c r="C26" s="3" t="s">
        <v>7</v>
      </c>
    </row>
    <row r="27" spans="1:9" x14ac:dyDescent="0.25">
      <c r="A27" s="5">
        <v>8.4157814170912862E-6</v>
      </c>
      <c r="C27" s="5">
        <f>A30/A27</f>
        <v>4089178022198.9478</v>
      </c>
      <c r="D27" s="3">
        <v>97634</v>
      </c>
      <c r="E27" s="3" t="s">
        <v>24</v>
      </c>
    </row>
    <row r="28" spans="1:9" x14ac:dyDescent="0.25">
      <c r="A28" s="5">
        <v>6.2286731477995802E-5</v>
      </c>
      <c r="C28" s="5">
        <f>A30/A28</f>
        <v>552503359765.4325</v>
      </c>
    </row>
    <row r="29" spans="1:9" x14ac:dyDescent="0.25">
      <c r="A29" s="5">
        <v>3.3821868625624253E-4</v>
      </c>
      <c r="C29" s="5">
        <f>A30/A29</f>
        <v>101749636577.81882</v>
      </c>
      <c r="D29" s="3">
        <v>2163853</v>
      </c>
      <c r="E29" s="3" t="s">
        <v>25</v>
      </c>
    </row>
    <row r="30" spans="1:9" x14ac:dyDescent="0.25">
      <c r="A30" s="5">
        <v>34413628.410400003</v>
      </c>
      <c r="I30" s="5"/>
    </row>
    <row r="31" spans="1:9" x14ac:dyDescent="0.25">
      <c r="G31" s="5">
        <v>2.9</v>
      </c>
      <c r="H31" s="3">
        <v>6.6880878140289486E-6</v>
      </c>
      <c r="I31" s="5"/>
    </row>
    <row r="32" spans="1:9" x14ac:dyDescent="0.25">
      <c r="G32" s="5">
        <v>2.75</v>
      </c>
      <c r="H32" s="3">
        <v>5.3235670646690492E-5</v>
      </c>
      <c r="I32" s="5"/>
    </row>
    <row r="33" spans="4:8" x14ac:dyDescent="0.25">
      <c r="G33" s="5">
        <v>2.6</v>
      </c>
      <c r="H33" s="3">
        <v>3.0348252085076182E-4</v>
      </c>
    </row>
    <row r="35" spans="4:8" x14ac:dyDescent="0.25">
      <c r="D35" s="3">
        <v>4089178022198.9502</v>
      </c>
    </row>
    <row r="36" spans="4:8" x14ac:dyDescent="0.25">
      <c r="D36" s="3">
        <v>552503359765.4325</v>
      </c>
    </row>
    <row r="37" spans="4:8" x14ac:dyDescent="0.25">
      <c r="D37" s="3">
        <v>101749636577.819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5CE12A-6FEB-4229-8533-947FC4C167BA}">
  <dimension ref="A1:B3"/>
  <sheetViews>
    <sheetView workbookViewId="0">
      <selection sqref="A1:B3"/>
    </sheetView>
  </sheetViews>
  <sheetFormatPr defaultRowHeight="15.75" x14ac:dyDescent="0.25"/>
  <sheetData>
    <row r="1" spans="1:2" x14ac:dyDescent="0.25">
      <c r="A1">
        <v>4</v>
      </c>
      <c r="B1">
        <v>2033</v>
      </c>
    </row>
    <row r="2" spans="1:2" x14ac:dyDescent="0.25">
      <c r="A2">
        <v>5</v>
      </c>
      <c r="B2">
        <v>37.299999999999997</v>
      </c>
    </row>
    <row r="3" spans="1:2" x14ac:dyDescent="0.25">
      <c r="A3">
        <v>5.5</v>
      </c>
      <c r="B3">
        <v>5.0999999999999996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C50F35-BC2C-4D99-95FF-04C2FC74F3FE}">
  <dimension ref="A1:H26"/>
  <sheetViews>
    <sheetView workbookViewId="0">
      <selection activeCell="E8" sqref="E8"/>
    </sheetView>
  </sheetViews>
  <sheetFormatPr defaultRowHeight="15.75" x14ac:dyDescent="0.25"/>
  <cols>
    <col min="1" max="1" width="47.7109375" style="8" customWidth="1"/>
    <col min="2" max="2" width="21.42578125" style="3" customWidth="1"/>
    <col min="3" max="3" width="36.28515625" style="3" customWidth="1"/>
    <col min="4" max="4" width="17.140625" style="3" customWidth="1"/>
    <col min="5" max="5" width="32.7109375" style="3" customWidth="1"/>
    <col min="6" max="6" width="13.85546875" style="3" bestFit="1" customWidth="1"/>
    <col min="7" max="7" width="12" style="3" customWidth="1"/>
    <col min="8" max="8" width="12.85546875" style="3" customWidth="1"/>
    <col min="9" max="16384" width="9.140625" style="3"/>
  </cols>
  <sheetData>
    <row r="1" spans="1:8" x14ac:dyDescent="0.25">
      <c r="A1" s="8">
        <v>8.3330000000000001E-2</v>
      </c>
      <c r="B1" s="8">
        <f>LN(LN(1/(1-A1)))</f>
        <v>-2.4417581914968336</v>
      </c>
      <c r="C1" s="3">
        <f>EXP((B1+8.7705)/1.5702)</f>
        <v>56.290866581077061</v>
      </c>
      <c r="D1" s="3">
        <f>EXP((B1+17.429)/2.2975)</f>
        <v>680.80955712125308</v>
      </c>
      <c r="E1" s="3">
        <f>EXP((B1+30.883)/3.3289)</f>
        <v>5134.4895482650136</v>
      </c>
      <c r="F1" s="8">
        <f>C1*F14</f>
        <v>566436246341589.38</v>
      </c>
      <c r="G1" s="8">
        <f>D1*G14</f>
        <v>860672610472312.88</v>
      </c>
      <c r="H1" s="8">
        <f>E1*H14</f>
        <v>1138619611052341.5</v>
      </c>
    </row>
    <row r="2" spans="1:8" x14ac:dyDescent="0.25">
      <c r="A2" s="8">
        <v>0.16666666666666666</v>
      </c>
      <c r="B2" s="8">
        <f>LN(LN(1/(1-A2)))</f>
        <v>-1.7019833552815005</v>
      </c>
      <c r="C2" s="3">
        <f t="shared" ref="C2:C11" si="0">EXP((B2+8.7705)/1.5702)</f>
        <v>90.167264544259695</v>
      </c>
      <c r="D2" s="3">
        <f t="shared" ref="D2:D11" si="1">EXP((B2+17.429)/2.2975)</f>
        <v>939.43049834149019</v>
      </c>
      <c r="E2" s="3">
        <f t="shared" ref="E2:E11" si="2">EXP((B2+30.883)/3.3289)</f>
        <v>6412.2386041963809</v>
      </c>
      <c r="F2" s="8">
        <f>C2*F14</f>
        <v>907323158682882.38</v>
      </c>
      <c r="G2" s="8">
        <f>D2*G14</f>
        <v>1187618609209497</v>
      </c>
      <c r="H2" s="8">
        <f>E2*H14</f>
        <v>1421972049383564.3</v>
      </c>
    </row>
    <row r="3" spans="1:8" x14ac:dyDescent="0.25">
      <c r="A3" s="8">
        <v>0.25</v>
      </c>
      <c r="B3" s="8">
        <f>LN(LN(1/(1-A3)))</f>
        <v>-1.2458993237072384</v>
      </c>
      <c r="C3" s="3">
        <f t="shared" si="0"/>
        <v>120.55774165197148</v>
      </c>
      <c r="D3" s="3">
        <f t="shared" si="1"/>
        <v>1145.718258205678</v>
      </c>
      <c r="E3" s="3">
        <f t="shared" si="2"/>
        <v>7353.7903600254349</v>
      </c>
      <c r="F3" s="8">
        <f>C3*F14</f>
        <v>1213132410217998.8</v>
      </c>
      <c r="G3" s="8">
        <f>D3*G14</f>
        <v>1448405525218043.8</v>
      </c>
      <c r="H3" s="8">
        <f>E3*H14</f>
        <v>1630769688161500.3</v>
      </c>
    </row>
    <row r="4" spans="1:8" x14ac:dyDescent="0.25">
      <c r="A4" s="8">
        <v>0.33333333333333331</v>
      </c>
      <c r="B4" s="8">
        <f t="shared" ref="B4:B12" si="3">LN(LN(1/(1-A4)))</f>
        <v>-0.9027204557178804</v>
      </c>
      <c r="C4" s="3">
        <f t="shared" si="0"/>
        <v>150.00764305793371</v>
      </c>
      <c r="D4" s="3">
        <f t="shared" si="1"/>
        <v>1330.2971028122183</v>
      </c>
      <c r="E4" s="3">
        <f t="shared" si="2"/>
        <v>8152.3534029185139</v>
      </c>
      <c r="F4" s="8">
        <f>C4*F14</f>
        <v>1509476961664837.5</v>
      </c>
      <c r="G4" s="8">
        <f>D4*G14</f>
        <v>1681748248397796.3</v>
      </c>
      <c r="H4" s="8">
        <f>E4*H14</f>
        <v>1807858283386499.5</v>
      </c>
    </row>
    <row r="5" spans="1:8" x14ac:dyDescent="0.25">
      <c r="A5" s="8">
        <v>0.41666666666666669</v>
      </c>
      <c r="B5" s="8">
        <f t="shared" si="3"/>
        <v>-0.61804620024136214</v>
      </c>
      <c r="C5" s="3">
        <f t="shared" si="0"/>
        <v>179.82503188276436</v>
      </c>
      <c r="D5" s="3">
        <f t="shared" si="1"/>
        <v>1505.7760284416129</v>
      </c>
      <c r="E5" s="3">
        <f t="shared" si="2"/>
        <v>8880.1873930625206</v>
      </c>
      <c r="F5" s="8">
        <f>C5*F14</f>
        <v>1809519416639627.8</v>
      </c>
      <c r="G5" s="8">
        <f>D5*G14</f>
        <v>1903586945320538</v>
      </c>
      <c r="H5" s="8">
        <f>E5*H14</f>
        <v>1969262069873605.5</v>
      </c>
    </row>
    <row r="6" spans="1:8" s="10" customFormat="1" x14ac:dyDescent="0.25">
      <c r="A6" s="9">
        <v>0.5</v>
      </c>
      <c r="B6" s="9">
        <f t="shared" si="3"/>
        <v>-0.36651292058166435</v>
      </c>
      <c r="C6" s="10">
        <f t="shared" si="0"/>
        <v>211.06712407890504</v>
      </c>
      <c r="D6" s="10">
        <f t="shared" si="1"/>
        <v>1679.9931159156008</v>
      </c>
      <c r="E6" s="10">
        <f t="shared" si="2"/>
        <v>9577.1795551072682</v>
      </c>
      <c r="F6" s="8">
        <f>C6*F14</f>
        <v>2123898187233803.5</v>
      </c>
      <c r="G6" s="8">
        <f>D6*G14</f>
        <v>2123830439109235.5</v>
      </c>
      <c r="H6" s="8">
        <f>E6*H14</f>
        <v>2123826401341002.8</v>
      </c>
    </row>
    <row r="7" spans="1:8" x14ac:dyDescent="0.25">
      <c r="A7" s="8">
        <v>0.58333333333333337</v>
      </c>
      <c r="B7" s="8">
        <f t="shared" si="3"/>
        <v>-0.13299583622742608</v>
      </c>
      <c r="C7" s="3">
        <f t="shared" si="0"/>
        <v>244.91084782941729</v>
      </c>
      <c r="D7" s="3">
        <f t="shared" si="1"/>
        <v>1859.7263267116887</v>
      </c>
      <c r="E7" s="3">
        <f t="shared" si="2"/>
        <v>10273.128078537768</v>
      </c>
      <c r="F7" s="8">
        <f>C7*F14</f>
        <v>2464456309853046</v>
      </c>
      <c r="G7" s="8">
        <f>D7*G14</f>
        <v>2351047360649731</v>
      </c>
      <c r="H7" s="8">
        <f>E7*H14</f>
        <v>2278159296483160</v>
      </c>
    </row>
    <row r="8" spans="1:8" x14ac:dyDescent="0.25">
      <c r="A8" s="8">
        <v>0.66666666666666663</v>
      </c>
      <c r="B8" s="8">
        <f t="shared" si="3"/>
        <v>9.4047827616698901E-2</v>
      </c>
      <c r="C8" s="3">
        <f t="shared" si="0"/>
        <v>283.01209542421645</v>
      </c>
      <c r="D8" s="3">
        <f t="shared" si="1"/>
        <v>2052.8958219548354</v>
      </c>
      <c r="E8" s="3">
        <f t="shared" si="2"/>
        <v>10998.241230389651</v>
      </c>
      <c r="F8" s="8">
        <f>C8*F14</f>
        <v>2847856477222020.5</v>
      </c>
      <c r="G8" s="8">
        <f>D8*G14</f>
        <v>2595250298160680</v>
      </c>
      <c r="H8" s="8">
        <f>E8*H14</f>
        <v>2438959712409513.5</v>
      </c>
    </row>
    <row r="9" spans="1:8" x14ac:dyDescent="0.25">
      <c r="A9" s="8">
        <v>0.75</v>
      </c>
      <c r="B9" s="8">
        <f t="shared" si="3"/>
        <v>0.32663425997828094</v>
      </c>
      <c r="C9" s="3">
        <f t="shared" si="0"/>
        <v>328.19731305432975</v>
      </c>
      <c r="D9" s="3">
        <f t="shared" si="1"/>
        <v>2271.6034910398316</v>
      </c>
      <c r="E9" s="3">
        <f t="shared" si="2"/>
        <v>11794.15685624471</v>
      </c>
      <c r="F9" s="8">
        <f>C9*F14</f>
        <v>3302540276194359</v>
      </c>
      <c r="G9" s="8">
        <f>D9*G14</f>
        <v>2871738338777556</v>
      </c>
      <c r="H9" s="8">
        <f>E9*H14</f>
        <v>2615461218902558.5</v>
      </c>
    </row>
    <row r="10" spans="1:8" x14ac:dyDescent="0.25">
      <c r="A10" s="8">
        <v>0.83333333333333337</v>
      </c>
      <c r="B10" s="8">
        <f t="shared" si="3"/>
        <v>0.58319808078265956</v>
      </c>
      <c r="C10" s="3">
        <f t="shared" si="0"/>
        <v>386.45314177249645</v>
      </c>
      <c r="D10" s="3">
        <f t="shared" si="1"/>
        <v>2539.9815939428704</v>
      </c>
      <c r="E10" s="3">
        <f t="shared" si="2"/>
        <v>12739.098403610009</v>
      </c>
      <c r="F10" s="8">
        <f>C10*F14</f>
        <v>3888749282216833.5</v>
      </c>
      <c r="G10" s="8">
        <f>D10*G14</f>
        <v>3211019243405084</v>
      </c>
      <c r="H10" s="8">
        <f>E10*H14</f>
        <v>2825010574688439.5</v>
      </c>
    </row>
    <row r="11" spans="1:8" x14ac:dyDescent="0.25">
      <c r="A11" s="8">
        <v>0.91666666666666663</v>
      </c>
      <c r="B11" s="8">
        <f t="shared" si="3"/>
        <v>0.91023509336532582</v>
      </c>
      <c r="C11" s="3">
        <f t="shared" si="0"/>
        <v>475.93815574249038</v>
      </c>
      <c r="D11" s="3">
        <f t="shared" si="1"/>
        <v>2928.5328461771373</v>
      </c>
      <c r="E11" s="3">
        <f t="shared" si="2"/>
        <v>14054.148850146046</v>
      </c>
      <c r="F11" s="8">
        <f>C11*F14</f>
        <v>4789207180550688</v>
      </c>
      <c r="G11" s="8">
        <f>D11*G14</f>
        <v>3702221837529644.5</v>
      </c>
      <c r="H11" s="8">
        <f>E11*H14</f>
        <v>3116634934592928</v>
      </c>
    </row>
    <row r="12" spans="1:8" x14ac:dyDescent="0.25">
      <c r="A12" s="8">
        <v>1</v>
      </c>
      <c r="B12" s="8"/>
    </row>
    <row r="13" spans="1:8" x14ac:dyDescent="0.25">
      <c r="B13" s="3" t="s">
        <v>27</v>
      </c>
      <c r="C13" s="3">
        <v>2.9</v>
      </c>
      <c r="D13" s="3">
        <v>2.75</v>
      </c>
      <c r="E13" s="3">
        <v>2.6</v>
      </c>
    </row>
    <row r="14" spans="1:8" x14ac:dyDescent="0.25">
      <c r="E14" s="3" t="s">
        <v>6</v>
      </c>
      <c r="F14" s="3">
        <v>10062667014119.207</v>
      </c>
      <c r="G14" s="3">
        <v>1264189965416.4607</v>
      </c>
      <c r="H14" s="3">
        <v>221759066865.19412</v>
      </c>
    </row>
    <row r="24" spans="1:1" x14ac:dyDescent="0.25">
      <c r="A24" s="3" t="s">
        <v>9</v>
      </c>
    </row>
    <row r="25" spans="1:1" x14ac:dyDescent="0.25">
      <c r="A25" s="3" t="s">
        <v>14</v>
      </c>
    </row>
    <row r="26" spans="1:1" x14ac:dyDescent="0.25">
      <c r="A26" s="3" t="s">
        <v>10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54680-75C3-4377-8B01-22DE34898D9D}">
  <dimension ref="A1:A33"/>
  <sheetViews>
    <sheetView topLeftCell="A7" workbookViewId="0">
      <selection sqref="A1:A33"/>
    </sheetView>
  </sheetViews>
  <sheetFormatPr defaultRowHeight="15.75" x14ac:dyDescent="0.25"/>
  <sheetData>
    <row r="1" spans="1:1" x14ac:dyDescent="0.25">
      <c r="A1">
        <v>566436246341589.38</v>
      </c>
    </row>
    <row r="2" spans="1:1" x14ac:dyDescent="0.25">
      <c r="A2">
        <v>860672610472312.88</v>
      </c>
    </row>
    <row r="3" spans="1:1" x14ac:dyDescent="0.25">
      <c r="A3">
        <v>907323158682882.38</v>
      </c>
    </row>
    <row r="4" spans="1:1" x14ac:dyDescent="0.25">
      <c r="A4">
        <v>1138619611052341.5</v>
      </c>
    </row>
    <row r="5" spans="1:1" x14ac:dyDescent="0.25">
      <c r="A5">
        <v>1187618609209497</v>
      </c>
    </row>
    <row r="6" spans="1:1" x14ac:dyDescent="0.25">
      <c r="A6">
        <v>1213132410217998.8</v>
      </c>
    </row>
    <row r="7" spans="1:1" x14ac:dyDescent="0.25">
      <c r="A7">
        <v>1421972049383564.3</v>
      </c>
    </row>
    <row r="8" spans="1:1" x14ac:dyDescent="0.25">
      <c r="A8">
        <v>1448405525218043.8</v>
      </c>
    </row>
    <row r="9" spans="1:1" x14ac:dyDescent="0.25">
      <c r="A9">
        <v>1509476961664837.5</v>
      </c>
    </row>
    <row r="10" spans="1:1" x14ac:dyDescent="0.25">
      <c r="A10">
        <v>1630769688161500.3</v>
      </c>
    </row>
    <row r="11" spans="1:1" x14ac:dyDescent="0.25">
      <c r="A11">
        <v>1681748248397796.3</v>
      </c>
    </row>
    <row r="12" spans="1:1" x14ac:dyDescent="0.25">
      <c r="A12">
        <v>1807858283386499.5</v>
      </c>
    </row>
    <row r="13" spans="1:1" x14ac:dyDescent="0.25">
      <c r="A13">
        <v>1809519416639627.8</v>
      </c>
    </row>
    <row r="14" spans="1:1" x14ac:dyDescent="0.25">
      <c r="A14">
        <v>1903586945320538</v>
      </c>
    </row>
    <row r="15" spans="1:1" x14ac:dyDescent="0.25">
      <c r="A15">
        <v>1969262069873605.5</v>
      </c>
    </row>
    <row r="16" spans="1:1" x14ac:dyDescent="0.25">
      <c r="A16">
        <v>2123826401341002.8</v>
      </c>
    </row>
    <row r="17" spans="1:1" x14ac:dyDescent="0.25">
      <c r="A17">
        <v>2123830439109235.5</v>
      </c>
    </row>
    <row r="18" spans="1:1" x14ac:dyDescent="0.25">
      <c r="A18">
        <v>2123898187233803.5</v>
      </c>
    </row>
    <row r="19" spans="1:1" x14ac:dyDescent="0.25">
      <c r="A19">
        <v>2278159296483160</v>
      </c>
    </row>
    <row r="20" spans="1:1" x14ac:dyDescent="0.25">
      <c r="A20">
        <v>2351047360649731</v>
      </c>
    </row>
    <row r="21" spans="1:1" x14ac:dyDescent="0.25">
      <c r="A21">
        <v>2438959712409513.5</v>
      </c>
    </row>
    <row r="22" spans="1:1" x14ac:dyDescent="0.25">
      <c r="A22">
        <v>2464456309853046</v>
      </c>
    </row>
    <row r="23" spans="1:1" x14ac:dyDescent="0.25">
      <c r="A23">
        <v>2595250298160680</v>
      </c>
    </row>
    <row r="24" spans="1:1" x14ac:dyDescent="0.25">
      <c r="A24">
        <v>2615461218902558.5</v>
      </c>
    </row>
    <row r="25" spans="1:1" x14ac:dyDescent="0.25">
      <c r="A25">
        <v>2825010574688439.5</v>
      </c>
    </row>
    <row r="26" spans="1:1" x14ac:dyDescent="0.25">
      <c r="A26">
        <v>2847856477222020.5</v>
      </c>
    </row>
    <row r="27" spans="1:1" x14ac:dyDescent="0.25">
      <c r="A27">
        <v>2871738338777556</v>
      </c>
    </row>
    <row r="28" spans="1:1" x14ac:dyDescent="0.25">
      <c r="A28">
        <v>3116634934592928</v>
      </c>
    </row>
    <row r="29" spans="1:1" x14ac:dyDescent="0.25">
      <c r="A29">
        <v>3211019243405084</v>
      </c>
    </row>
    <row r="30" spans="1:1" x14ac:dyDescent="0.25">
      <c r="A30">
        <v>3302540276194359</v>
      </c>
    </row>
    <row r="31" spans="1:1" x14ac:dyDescent="0.25">
      <c r="A31">
        <v>3702221837529644.5</v>
      </c>
    </row>
    <row r="32" spans="1:1" x14ac:dyDescent="0.25">
      <c r="A32">
        <v>3888749282216833.5</v>
      </c>
    </row>
    <row r="33" spans="1:1" x14ac:dyDescent="0.25">
      <c r="A33">
        <v>4789207180550688</v>
      </c>
    </row>
  </sheetData>
  <sortState xmlns:xlrd2="http://schemas.microsoft.com/office/spreadsheetml/2017/richdata2" ref="A1:A33">
    <sortCondition ref="A1:A33"/>
  </sortState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8E0030-927B-4D69-B692-6CE38DECA5B7}">
  <dimension ref="B1:C11"/>
  <sheetViews>
    <sheetView workbookViewId="0">
      <selection activeCell="B1" sqref="B1:B11"/>
    </sheetView>
  </sheetViews>
  <sheetFormatPr defaultRowHeight="15.75" x14ac:dyDescent="0.25"/>
  <sheetData>
    <row r="1" spans="2:3" x14ac:dyDescent="0.25">
      <c r="B1">
        <v>680.80955712125308</v>
      </c>
      <c r="C1">
        <v>-2.4417581914968336</v>
      </c>
    </row>
    <row r="2" spans="2:3" x14ac:dyDescent="0.25">
      <c r="B2">
        <v>939.43049834149019</v>
      </c>
      <c r="C2">
        <v>-1.7019833552815005</v>
      </c>
    </row>
    <row r="3" spans="2:3" x14ac:dyDescent="0.25">
      <c r="B3">
        <v>1145.718258205678</v>
      </c>
      <c r="C3">
        <v>-1.2458993237072384</v>
      </c>
    </row>
    <row r="4" spans="2:3" x14ac:dyDescent="0.25">
      <c r="B4">
        <v>1330.2971028122183</v>
      </c>
      <c r="C4">
        <v>-0.9027204557178804</v>
      </c>
    </row>
    <row r="5" spans="2:3" x14ac:dyDescent="0.25">
      <c r="B5">
        <v>1505.7760284416129</v>
      </c>
      <c r="C5">
        <v>-0.61804620024136214</v>
      </c>
    </row>
    <row r="6" spans="2:3" x14ac:dyDescent="0.25">
      <c r="B6" s="7">
        <v>1679.9931159156008</v>
      </c>
      <c r="C6">
        <v>-0.36651292058166435</v>
      </c>
    </row>
    <row r="7" spans="2:3" x14ac:dyDescent="0.25">
      <c r="B7">
        <v>1859.7263267116887</v>
      </c>
      <c r="C7">
        <v>-0.13299583622742608</v>
      </c>
    </row>
    <row r="8" spans="2:3" x14ac:dyDescent="0.25">
      <c r="B8">
        <v>2052.8958219548354</v>
      </c>
      <c r="C8">
        <v>9.4047827616698901E-2</v>
      </c>
    </row>
    <row r="9" spans="2:3" x14ac:dyDescent="0.25">
      <c r="B9">
        <v>2271.6034910398316</v>
      </c>
      <c r="C9">
        <v>0.32663425997828094</v>
      </c>
    </row>
    <row r="10" spans="2:3" x14ac:dyDescent="0.25">
      <c r="B10">
        <v>2539.9815939428704</v>
      </c>
      <c r="C10">
        <v>0.58319808078265956</v>
      </c>
    </row>
    <row r="11" spans="2:3" x14ac:dyDescent="0.25">
      <c r="B11">
        <v>2928.5328461771373</v>
      </c>
      <c r="C11">
        <v>0.91023509336532582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工作表1</vt:lpstr>
      <vt:lpstr>工作表2</vt:lpstr>
      <vt:lpstr>工作表5</vt:lpstr>
      <vt:lpstr>工作表3</vt:lpstr>
      <vt:lpstr>工作表4</vt:lpstr>
      <vt:lpstr>工作表6</vt:lpstr>
      <vt:lpstr>工作表7</vt:lpstr>
      <vt:lpstr>工作表11</vt:lpstr>
      <vt:lpstr>工作表8</vt:lpstr>
      <vt:lpstr>工作表9</vt:lpstr>
      <vt:lpstr>工作表10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林均澤</dc:creator>
  <cp:lastModifiedBy>均澤 林</cp:lastModifiedBy>
  <dcterms:created xsi:type="dcterms:W3CDTF">2015-06-05T18:19:34Z</dcterms:created>
  <dcterms:modified xsi:type="dcterms:W3CDTF">2024-03-03T14:29:52Z</dcterms:modified>
</cp:coreProperties>
</file>